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4585" windowHeight="12150"/>
  </bookViews>
  <sheets>
    <sheet name="Erlh Post Picc Gara 2" sheetId="8" r:id="rId1"/>
  </sheets>
  <definedNames>
    <definedName name="_xlnm._FilterDatabase" localSheetId="0" hidden="1">'Erlh Post Picc Gara 2'!#REF!</definedName>
  </definedNames>
  <calcPr calcId="145621"/>
</workbook>
</file>

<file path=xl/calcChain.xml><?xml version="1.0" encoding="utf-8"?>
<calcChain xmlns="http://schemas.openxmlformats.org/spreadsheetml/2006/main">
  <c r="C58" i="8" l="1"/>
  <c r="B58" i="8" l="1"/>
  <c r="A58" i="8"/>
  <c r="G22" i="8" l="1"/>
  <c r="G54" i="8"/>
  <c r="G55" i="8"/>
  <c r="F34" i="8" l="1"/>
  <c r="G34" i="8" l="1"/>
  <c r="F51" i="8"/>
  <c r="G51" i="8"/>
  <c r="F52" i="8"/>
  <c r="G52" i="8"/>
  <c r="F50" i="8" l="1"/>
  <c r="F29" i="8"/>
  <c r="F30" i="8"/>
  <c r="F31" i="8"/>
  <c r="F32" i="8"/>
  <c r="F33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" i="8"/>
  <c r="G5" i="8" s="1"/>
  <c r="F6" i="8"/>
  <c r="G6" i="8" s="1"/>
  <c r="F7" i="8"/>
  <c r="F8" i="8"/>
  <c r="F9" i="8"/>
  <c r="G9" i="8" s="1"/>
  <c r="F10" i="8"/>
  <c r="G10" i="8" s="1"/>
  <c r="F11" i="8"/>
  <c r="G11" i="8" s="1"/>
  <c r="F12" i="8"/>
  <c r="G12" i="8" s="1"/>
  <c r="F13" i="8"/>
  <c r="G13" i="8" s="1"/>
  <c r="F14" i="8"/>
  <c r="G14" i="8" s="1"/>
  <c r="F15" i="8"/>
  <c r="G15" i="8" s="1"/>
  <c r="F16" i="8"/>
  <c r="G16" i="8" s="1"/>
  <c r="F17" i="8"/>
  <c r="G17" i="8" s="1"/>
  <c r="F18" i="8"/>
  <c r="G18" i="8" s="1"/>
  <c r="F19" i="8"/>
  <c r="G19" i="8" s="1"/>
  <c r="F20" i="8"/>
  <c r="G20" i="8" s="1"/>
  <c r="F4" i="8"/>
  <c r="G37" i="8" l="1"/>
  <c r="G50" i="8"/>
  <c r="G38" i="8"/>
  <c r="G8" i="8"/>
  <c r="G7" i="8"/>
  <c r="G44" i="8"/>
  <c r="G36" i="8"/>
  <c r="G33" i="8"/>
  <c r="G46" i="8"/>
  <c r="G35" i="8"/>
  <c r="G32" i="8"/>
  <c r="G29" i="8"/>
  <c r="F53" i="8"/>
  <c r="G56" i="8" s="1"/>
  <c r="G45" i="8"/>
  <c r="G43" i="8"/>
  <c r="G42" i="8"/>
  <c r="G49" i="8"/>
  <c r="G31" i="8"/>
  <c r="G41" i="8"/>
  <c r="G48" i="8"/>
  <c r="G40" i="8"/>
  <c r="G4" i="8"/>
  <c r="F21" i="8"/>
  <c r="G24" i="8" s="1"/>
  <c r="G47" i="8"/>
  <c r="G39" i="8"/>
  <c r="G30" i="8"/>
  <c r="G21" i="8" l="1"/>
  <c r="G53" i="8"/>
  <c r="G57" i="8" l="1"/>
  <c r="G23" i="8"/>
  <c r="G25" i="8" s="1"/>
  <c r="G58" i="8" s="1"/>
</calcChain>
</file>

<file path=xl/comments1.xml><?xml version="1.0" encoding="utf-8"?>
<comments xmlns="http://schemas.openxmlformats.org/spreadsheetml/2006/main">
  <authors>
    <author>Nikka DORFMANN</author>
  </authors>
  <commentList>
    <comment ref="G2" authorId="0">
      <text>
        <r>
          <rPr>
            <b/>
            <sz val="8"/>
            <color indexed="81"/>
            <rFont val="Tahoma"/>
            <family val="2"/>
          </rPr>
          <t>Nikka DORFMANN:</t>
        </r>
        <r>
          <rPr>
            <sz val="8"/>
            <color indexed="81"/>
            <rFont val="Tahoma"/>
            <family val="2"/>
          </rPr>
          <t xml:space="preserve">
da 0 a 1000 = 3€/m²
da 1000 a 5000 = 1€/m²
sopra 5000 = 0,5 €/m²</t>
        </r>
      </text>
    </comment>
    <comment ref="G27" authorId="0">
      <text>
        <r>
          <rPr>
            <b/>
            <sz val="8"/>
            <color indexed="81"/>
            <rFont val="Tahoma"/>
            <family val="2"/>
          </rPr>
          <t>Nikka DORFMANN:</t>
        </r>
        <r>
          <rPr>
            <sz val="8"/>
            <color indexed="81"/>
            <rFont val="Tahoma"/>
            <family val="2"/>
          </rPr>
          <t xml:space="preserve">
da 0 a 1000 = 3€/m²
da 1000 a 5000 = 1€/m²
sopra 5000 = 0,5 €/m²</t>
        </r>
      </text>
    </comment>
  </commentList>
</comments>
</file>

<file path=xl/sharedStrings.xml><?xml version="1.0" encoding="utf-8"?>
<sst xmlns="http://schemas.openxmlformats.org/spreadsheetml/2006/main" count="173" uniqueCount="82">
  <si>
    <t>ADB</t>
  </si>
  <si>
    <t>AI7</t>
  </si>
  <si>
    <t>AI9</t>
  </si>
  <si>
    <t>AJH</t>
  </si>
  <si>
    <t>AJI</t>
  </si>
  <si>
    <t>AJJ</t>
  </si>
  <si>
    <t>AKP</t>
  </si>
  <si>
    <t>AKS</t>
  </si>
  <si>
    <t>BWN</t>
  </si>
  <si>
    <t>BYY</t>
  </si>
  <si>
    <t>AB1</t>
  </si>
  <si>
    <t>AC5</t>
  </si>
  <si>
    <t>ADA</t>
  </si>
  <si>
    <t>BU2</t>
  </si>
  <si>
    <t>BW2</t>
  </si>
  <si>
    <t>BW8</t>
  </si>
  <si>
    <t>CDC/KS</t>
  </si>
  <si>
    <t xml:space="preserve">VIA/STRASSE </t>
  </si>
  <si>
    <t>ALLOGGI/WHG</t>
  </si>
  <si>
    <t>Alessandria 51</t>
  </si>
  <si>
    <t>Alessandria 55</t>
  </si>
  <si>
    <t>Aslago 3</t>
  </si>
  <si>
    <t>Aslago 5</t>
  </si>
  <si>
    <t>Aslago 9</t>
  </si>
  <si>
    <t>Castel Flavon 119 A</t>
  </si>
  <si>
    <t>Castel Flavon 119 B</t>
  </si>
  <si>
    <t>Castel Weinegg 36</t>
  </si>
  <si>
    <t>Castel Weinegg 38</t>
  </si>
  <si>
    <t>Druso 269 A</t>
  </si>
  <si>
    <t>Druso 335 A</t>
  </si>
  <si>
    <t>Druso 335 B</t>
  </si>
  <si>
    <t>Druso 335 C</t>
  </si>
  <si>
    <t>Europa 116</t>
  </si>
  <si>
    <t>Europa 132</t>
  </si>
  <si>
    <t>Europa 132 A</t>
  </si>
  <si>
    <t>Europa 134</t>
  </si>
  <si>
    <t>Europa 136</t>
  </si>
  <si>
    <t>Europa 144</t>
  </si>
  <si>
    <t>Europa 146</t>
  </si>
  <si>
    <t>Europa 146A</t>
  </si>
  <si>
    <t>F.lli Bronzetti 1</t>
  </si>
  <si>
    <t>F.lli Bronzetti 3</t>
  </si>
  <si>
    <t>Maso della Pieve 38 A</t>
  </si>
  <si>
    <t>Maso della Pieve 38 B</t>
  </si>
  <si>
    <t>Novacella 1K</t>
  </si>
  <si>
    <t>Novacella 1L</t>
  </si>
  <si>
    <t>Novacella 1M</t>
  </si>
  <si>
    <t>Novacella 1N</t>
  </si>
  <si>
    <t>Parma 19</t>
  </si>
  <si>
    <t>Parma 23</t>
  </si>
  <si>
    <t>Piacenza 33</t>
  </si>
  <si>
    <t>Bari 38</t>
  </si>
  <si>
    <t>Bari 38/B</t>
  </si>
  <si>
    <t>Resia 50 F</t>
  </si>
  <si>
    <t>Resia 50 G</t>
  </si>
  <si>
    <t>Europa 35-37</t>
  </si>
  <si>
    <t>Europa 39</t>
  </si>
  <si>
    <t>AJ0</t>
  </si>
  <si>
    <t>Europa 174</t>
  </si>
  <si>
    <t>Europa 176</t>
  </si>
  <si>
    <t xml:space="preserve">IMPORTO ANNUALE </t>
  </si>
  <si>
    <t xml:space="preserve">PIANI                        STOCKWERKE </t>
  </si>
  <si>
    <t>MB/RZ</t>
  </si>
  <si>
    <t>erlh</t>
  </si>
  <si>
    <t>servizio pulizia scale da fatturare in regime reverse charge "N6"</t>
  </si>
  <si>
    <t>post</t>
  </si>
  <si>
    <t>IMPORTO MENSILE 15€/Alloggio</t>
  </si>
  <si>
    <t>INIZIO SERVIZIO/LEISTUNGS-ANFANG</t>
  </si>
  <si>
    <t>Europa 120</t>
  </si>
  <si>
    <t>Gara 2 - elenco edifici servizio pulizia scale lotto 2</t>
  </si>
  <si>
    <t>Gara 2 - elenco edifici servizio pulizia scale lotto 1</t>
  </si>
  <si>
    <t xml:space="preserve">Opzione 1 interventi non prevedibili </t>
  </si>
  <si>
    <t>Opzione 2 proroga semestrale</t>
  </si>
  <si>
    <t>Totale 3 anni</t>
  </si>
  <si>
    <t xml:space="preserve">Totale gara 2 </t>
  </si>
  <si>
    <t>1 mese</t>
  </si>
  <si>
    <t>12 mesi</t>
  </si>
  <si>
    <t>11 mesi</t>
  </si>
  <si>
    <t>ditta uscente</t>
  </si>
  <si>
    <t>Vienna Servizi Srl</t>
  </si>
  <si>
    <t>CSS SpA</t>
  </si>
  <si>
    <t xml:space="preserve">Il Ponte Soc. Coop.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</si>
</sst>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center"/>
    </xf>
    <xf numFmtId="0" fontId="3" fillId="0" borderId="1" xfId="4" applyFont="1" applyFill="1" applyBorder="1" applyAlignment="1">
      <alignment horizontal="left"/>
    </xf>
    <xf numFmtId="0" fontId="3" fillId="0" borderId="1" xfId="4" applyFont="1" applyFill="1" applyBorder="1" applyAlignment="1">
      <alignment horizontal="center"/>
    </xf>
    <xf numFmtId="0" fontId="3" fillId="0" borderId="1" xfId="4" applyFont="1" applyFill="1" applyBorder="1" applyAlignment="1">
      <alignment horizontal="center" vertical="center"/>
    </xf>
    <xf numFmtId="0" fontId="3" fillId="0" borderId="1" xfId="4" applyFont="1" applyFill="1" applyBorder="1"/>
    <xf numFmtId="0" fontId="3" fillId="0" borderId="1" xfId="2" applyFont="1" applyFill="1" applyBorder="1" applyAlignment="1">
      <alignment horizontal="left" wrapText="1"/>
    </xf>
    <xf numFmtId="0" fontId="3" fillId="0" borderId="1" xfId="4" applyFont="1" applyFill="1" applyBorder="1" applyAlignment="1">
      <alignment horizontal="left" vertical="center"/>
    </xf>
    <xf numFmtId="43" fontId="4" fillId="2" borderId="3" xfId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0" borderId="3" xfId="2" applyFont="1" applyFill="1" applyBorder="1" applyAlignment="1"/>
    <xf numFmtId="0" fontId="3" fillId="0" borderId="1" xfId="2" applyFont="1" applyFill="1" applyBorder="1" applyAlignment="1"/>
    <xf numFmtId="0" fontId="3" fillId="3" borderId="7" xfId="2" applyFont="1" applyFill="1" applyBorder="1" applyAlignment="1">
      <alignment vertical="center" wrapText="1"/>
    </xf>
    <xf numFmtId="0" fontId="3" fillId="3" borderId="2" xfId="2" applyFont="1" applyFill="1" applyBorder="1" applyAlignment="1">
      <alignment vertical="center" wrapText="1"/>
    </xf>
    <xf numFmtId="0" fontId="3" fillId="3" borderId="4" xfId="2" applyFont="1" applyFill="1" applyBorder="1" applyAlignment="1">
      <alignment vertical="center"/>
    </xf>
    <xf numFmtId="44" fontId="4" fillId="0" borderId="1" xfId="5" applyFont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44" fontId="7" fillId="0" borderId="0" xfId="0" applyNumberFormat="1" applyFont="1"/>
    <xf numFmtId="0" fontId="7" fillId="0" borderId="0" xfId="0" applyFont="1"/>
    <xf numFmtId="44" fontId="4" fillId="0" borderId="4" xfId="5" applyFont="1" applyBorder="1"/>
    <xf numFmtId="0" fontId="3" fillId="3" borderId="1" xfId="2" applyFont="1" applyFill="1" applyBorder="1" applyAlignment="1">
      <alignment vertical="center" wrapText="1"/>
    </xf>
    <xf numFmtId="44" fontId="0" fillId="0" borderId="0" xfId="0" applyNumberFormat="1"/>
    <xf numFmtId="0" fontId="3" fillId="0" borderId="0" xfId="2" applyFont="1" applyFill="1" applyBorder="1" applyAlignment="1">
      <alignment horizontal="left"/>
    </xf>
    <xf numFmtId="44" fontId="4" fillId="0" borderId="0" xfId="5" applyFont="1" applyBorder="1"/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44" fontId="4" fillId="0" borderId="0" xfId="5" applyFont="1" applyBorder="1" applyAlignment="1">
      <alignment horizontal="right"/>
    </xf>
    <xf numFmtId="44" fontId="1" fillId="0" borderId="0" xfId="5" applyFont="1"/>
    <xf numFmtId="9" fontId="0" fillId="0" borderId="0" xfId="0" applyNumberFormat="1"/>
    <xf numFmtId="0" fontId="2" fillId="0" borderId="1" xfId="2" applyFont="1" applyFill="1" applyBorder="1" applyAlignment="1">
      <alignment horizontal="left"/>
    </xf>
    <xf numFmtId="0" fontId="2" fillId="2" borderId="1" xfId="2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2" fillId="0" borderId="1" xfId="2" applyFont="1" applyFill="1" applyBorder="1" applyAlignment="1">
      <alignment horizontal="center" vertical="center"/>
    </xf>
    <xf numFmtId="44" fontId="4" fillId="0" borderId="1" xfId="5" applyFont="1" applyFill="1" applyBorder="1"/>
    <xf numFmtId="44" fontId="0" fillId="0" borderId="1" xfId="0" applyNumberFormat="1" applyFont="1" applyFill="1" applyBorder="1"/>
    <xf numFmtId="0" fontId="9" fillId="0" borderId="0" xfId="2" applyFont="1" applyFill="1" applyBorder="1" applyAlignment="1">
      <alignment horizontal="center"/>
    </xf>
    <xf numFmtId="44" fontId="7" fillId="0" borderId="0" xfId="5" applyFont="1" applyBorder="1" applyAlignment="1">
      <alignment horizontal="right"/>
    </xf>
    <xf numFmtId="0" fontId="1" fillId="0" borderId="0" xfId="0" applyFont="1"/>
    <xf numFmtId="44" fontId="1" fillId="0" borderId="0" xfId="5" applyFont="1" applyBorder="1"/>
    <xf numFmtId="44" fontId="1" fillId="0" borderId="0" xfId="5" applyFont="1" applyBorder="1" applyAlignment="1">
      <alignment horizontal="right"/>
    </xf>
    <xf numFmtId="0" fontId="9" fillId="0" borderId="0" xfId="2" applyFont="1" applyFill="1" applyBorder="1" applyAlignment="1">
      <alignment horizontal="left"/>
    </xf>
    <xf numFmtId="0" fontId="4" fillId="0" borderId="0" xfId="0" applyFont="1"/>
    <xf numFmtId="44" fontId="4" fillId="0" borderId="0" xfId="0" applyNumberFormat="1" applyFont="1"/>
    <xf numFmtId="44" fontId="4" fillId="0" borderId="0" xfId="0" applyNumberFormat="1" applyFont="1" applyAlignment="1">
      <alignment vertical="top"/>
    </xf>
    <xf numFmtId="0" fontId="0" fillId="0" borderId="1" xfId="0" applyBorder="1"/>
    <xf numFmtId="44" fontId="0" fillId="0" borderId="1" xfId="0" applyNumberFormat="1" applyBorder="1"/>
    <xf numFmtId="44" fontId="0" fillId="0" borderId="1" xfId="5" applyFont="1" applyBorder="1"/>
    <xf numFmtId="0" fontId="8" fillId="0" borderId="9" xfId="0" applyFont="1" applyBorder="1" applyAlignment="1">
      <alignment horizontal="left"/>
    </xf>
    <xf numFmtId="0" fontId="3" fillId="0" borderId="3" xfId="2" applyFont="1" applyFill="1" applyBorder="1" applyAlignment="1">
      <alignment horizontal="center"/>
    </xf>
    <xf numFmtId="0" fontId="3" fillId="0" borderId="6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center"/>
    </xf>
    <xf numFmtId="0" fontId="3" fillId="0" borderId="8" xfId="2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 wrapText="1"/>
    </xf>
    <xf numFmtId="0" fontId="3" fillId="0" borderId="8" xfId="2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</cellXfs>
  <cellStyles count="6">
    <cellStyle name="Komma" xfId="1" builtinId="3"/>
    <cellStyle name="Standard" xfId="0" builtinId="0"/>
    <cellStyle name="Standard 2" xfId="4"/>
    <cellStyle name="Standard 3" xfId="2"/>
    <cellStyle name="Währung" xfId="5" builtinId="4"/>
    <cellStyle name="Währung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0"/>
  <sheetViews>
    <sheetView tabSelected="1" workbookViewId="0">
      <selection activeCell="I57" sqref="I57"/>
    </sheetView>
  </sheetViews>
  <sheetFormatPr baseColWidth="10" defaultRowHeight="14.25" x14ac:dyDescent="0.2"/>
  <cols>
    <col min="3" max="3" width="28.125" customWidth="1"/>
    <col min="7" max="7" width="12.625" bestFit="1" customWidth="1"/>
    <col min="8" max="8" width="18" customWidth="1"/>
    <col min="9" max="9" width="18.5" customWidth="1"/>
    <col min="10" max="10" width="11.625" bestFit="1" customWidth="1"/>
    <col min="11" max="12" width="12.625" bestFit="1" customWidth="1"/>
  </cols>
  <sheetData>
    <row r="1" spans="1:9" ht="26.1" customHeight="1" x14ac:dyDescent="0.25">
      <c r="A1" s="49" t="s">
        <v>70</v>
      </c>
      <c r="B1" s="49"/>
      <c r="C1" s="49"/>
      <c r="D1" s="49"/>
      <c r="E1" s="49"/>
      <c r="F1" s="49"/>
      <c r="G1" s="49"/>
    </row>
    <row r="2" spans="1:9" ht="38.25" x14ac:dyDescent="0.2">
      <c r="A2" s="1" t="s">
        <v>16</v>
      </c>
      <c r="B2" s="11" t="s">
        <v>62</v>
      </c>
      <c r="C2" s="1" t="s">
        <v>17</v>
      </c>
      <c r="D2" s="1" t="s">
        <v>18</v>
      </c>
      <c r="E2" s="1" t="s">
        <v>61</v>
      </c>
      <c r="F2" s="1" t="s">
        <v>66</v>
      </c>
      <c r="G2" s="10" t="s">
        <v>60</v>
      </c>
      <c r="H2" s="32" t="s">
        <v>67</v>
      </c>
      <c r="I2" s="32" t="s">
        <v>78</v>
      </c>
    </row>
    <row r="3" spans="1:9" x14ac:dyDescent="0.2">
      <c r="A3" s="16" t="s">
        <v>64</v>
      </c>
      <c r="B3" s="14"/>
      <c r="C3" s="14"/>
      <c r="D3" s="14"/>
      <c r="E3" s="14"/>
      <c r="F3" s="14"/>
      <c r="G3" s="14"/>
      <c r="H3" s="15"/>
      <c r="I3" s="15"/>
    </row>
    <row r="4" spans="1:9" x14ac:dyDescent="0.2">
      <c r="A4" s="50" t="s">
        <v>10</v>
      </c>
      <c r="B4" s="12" t="s">
        <v>63</v>
      </c>
      <c r="C4" s="2" t="s">
        <v>21</v>
      </c>
      <c r="D4" s="3">
        <v>8</v>
      </c>
      <c r="E4" s="3">
        <v>4</v>
      </c>
      <c r="F4" s="21">
        <f t="shared" ref="F4:F20" si="0">D4*15</f>
        <v>120</v>
      </c>
      <c r="G4" s="17">
        <f t="shared" ref="G4:G20" si="1">F4*12</f>
        <v>1440</v>
      </c>
      <c r="H4" s="33">
        <v>43435</v>
      </c>
      <c r="I4" s="47" t="s">
        <v>80</v>
      </c>
    </row>
    <row r="5" spans="1:9" x14ac:dyDescent="0.2">
      <c r="A5" s="51"/>
      <c r="B5" s="12" t="s">
        <v>63</v>
      </c>
      <c r="C5" s="2" t="s">
        <v>22</v>
      </c>
      <c r="D5" s="3">
        <v>8</v>
      </c>
      <c r="E5" s="3">
        <v>4</v>
      </c>
      <c r="F5" s="21">
        <f t="shared" si="0"/>
        <v>120</v>
      </c>
      <c r="G5" s="17">
        <f t="shared" si="1"/>
        <v>1440</v>
      </c>
      <c r="H5" s="33">
        <v>43435</v>
      </c>
      <c r="I5" s="46" t="s">
        <v>80</v>
      </c>
    </row>
    <row r="6" spans="1:9" x14ac:dyDescent="0.2">
      <c r="A6" s="52"/>
      <c r="B6" s="12" t="s">
        <v>63</v>
      </c>
      <c r="C6" s="2" t="s">
        <v>23</v>
      </c>
      <c r="D6" s="3">
        <v>8</v>
      </c>
      <c r="E6" s="3">
        <v>4</v>
      </c>
      <c r="F6" s="21">
        <f t="shared" si="0"/>
        <v>120</v>
      </c>
      <c r="G6" s="17">
        <f t="shared" si="1"/>
        <v>1440</v>
      </c>
      <c r="H6" s="33">
        <v>43435</v>
      </c>
      <c r="I6" s="46" t="s">
        <v>80</v>
      </c>
    </row>
    <row r="7" spans="1:9" x14ac:dyDescent="0.2">
      <c r="A7" s="6" t="s">
        <v>5</v>
      </c>
      <c r="B7" s="9" t="s">
        <v>63</v>
      </c>
      <c r="C7" s="7" t="s">
        <v>55</v>
      </c>
      <c r="D7" s="5">
        <v>92</v>
      </c>
      <c r="E7" s="18">
        <v>8</v>
      </c>
      <c r="F7" s="21">
        <f t="shared" si="0"/>
        <v>1380</v>
      </c>
      <c r="G7" s="17">
        <f t="shared" si="1"/>
        <v>16560</v>
      </c>
      <c r="H7" s="33">
        <v>43435</v>
      </c>
      <c r="I7" s="47" t="s">
        <v>79</v>
      </c>
    </row>
    <row r="8" spans="1:9" x14ac:dyDescent="0.2">
      <c r="A8" s="6" t="s">
        <v>5</v>
      </c>
      <c r="B8" s="9" t="s">
        <v>63</v>
      </c>
      <c r="C8" s="7" t="s">
        <v>56</v>
      </c>
      <c r="D8" s="5">
        <v>50</v>
      </c>
      <c r="E8" s="18">
        <v>8</v>
      </c>
      <c r="F8" s="21">
        <f t="shared" si="0"/>
        <v>750</v>
      </c>
      <c r="G8" s="17">
        <f t="shared" si="1"/>
        <v>9000</v>
      </c>
      <c r="H8" s="33">
        <v>43435</v>
      </c>
      <c r="I8" s="47" t="s">
        <v>79</v>
      </c>
    </row>
    <row r="9" spans="1:9" x14ac:dyDescent="0.2">
      <c r="A9" s="50" t="s">
        <v>2</v>
      </c>
      <c r="B9" s="12" t="s">
        <v>63</v>
      </c>
      <c r="C9" s="2" t="s">
        <v>33</v>
      </c>
      <c r="D9" s="3">
        <v>12</v>
      </c>
      <c r="E9" s="3">
        <v>8</v>
      </c>
      <c r="F9" s="21">
        <f t="shared" si="0"/>
        <v>180</v>
      </c>
      <c r="G9" s="17">
        <f t="shared" si="1"/>
        <v>2160</v>
      </c>
      <c r="H9" s="33">
        <v>43435</v>
      </c>
      <c r="I9" s="46" t="s">
        <v>80</v>
      </c>
    </row>
    <row r="10" spans="1:9" x14ac:dyDescent="0.2">
      <c r="A10" s="53"/>
      <c r="B10" s="12" t="s">
        <v>63</v>
      </c>
      <c r="C10" s="2" t="s">
        <v>34</v>
      </c>
      <c r="D10" s="3">
        <v>12</v>
      </c>
      <c r="E10" s="3">
        <v>8</v>
      </c>
      <c r="F10" s="21">
        <f t="shared" si="0"/>
        <v>180</v>
      </c>
      <c r="G10" s="17">
        <f t="shared" si="1"/>
        <v>2160</v>
      </c>
      <c r="H10" s="33">
        <v>43435</v>
      </c>
      <c r="I10" s="46" t="s">
        <v>80</v>
      </c>
    </row>
    <row r="11" spans="1:9" x14ac:dyDescent="0.2">
      <c r="A11" s="53"/>
      <c r="B11" s="12" t="s">
        <v>63</v>
      </c>
      <c r="C11" s="2" t="s">
        <v>35</v>
      </c>
      <c r="D11" s="3">
        <v>20</v>
      </c>
      <c r="E11" s="3">
        <v>12</v>
      </c>
      <c r="F11" s="21">
        <f t="shared" si="0"/>
        <v>300</v>
      </c>
      <c r="G11" s="17">
        <f t="shared" si="1"/>
        <v>3600</v>
      </c>
      <c r="H11" s="33">
        <v>43435</v>
      </c>
      <c r="I11" s="46" t="s">
        <v>80</v>
      </c>
    </row>
    <row r="12" spans="1:9" x14ac:dyDescent="0.2">
      <c r="A12" s="52"/>
      <c r="B12" s="12" t="s">
        <v>63</v>
      </c>
      <c r="C12" s="2" t="s">
        <v>36</v>
      </c>
      <c r="D12" s="3">
        <v>20</v>
      </c>
      <c r="E12" s="3">
        <v>12</v>
      </c>
      <c r="F12" s="21">
        <f t="shared" si="0"/>
        <v>300</v>
      </c>
      <c r="G12" s="17">
        <f t="shared" si="1"/>
        <v>3600</v>
      </c>
      <c r="H12" s="33">
        <v>43435</v>
      </c>
      <c r="I12" s="46" t="s">
        <v>80</v>
      </c>
    </row>
    <row r="13" spans="1:9" x14ac:dyDescent="0.2">
      <c r="A13" s="50" t="s">
        <v>0</v>
      </c>
      <c r="B13" s="12" t="s">
        <v>63</v>
      </c>
      <c r="C13" s="2" t="s">
        <v>40</v>
      </c>
      <c r="D13" s="3">
        <v>20</v>
      </c>
      <c r="E13" s="3">
        <v>5</v>
      </c>
      <c r="F13" s="21">
        <f t="shared" si="0"/>
        <v>300</v>
      </c>
      <c r="G13" s="17">
        <f t="shared" si="1"/>
        <v>3600</v>
      </c>
      <c r="H13" s="33">
        <v>43435</v>
      </c>
      <c r="I13" s="46" t="s">
        <v>80</v>
      </c>
    </row>
    <row r="14" spans="1:9" x14ac:dyDescent="0.2">
      <c r="A14" s="52"/>
      <c r="B14" s="12" t="s">
        <v>63</v>
      </c>
      <c r="C14" s="2" t="s">
        <v>41</v>
      </c>
      <c r="D14" s="3">
        <v>20</v>
      </c>
      <c r="E14" s="3">
        <v>5</v>
      </c>
      <c r="F14" s="21">
        <f t="shared" si="0"/>
        <v>300</v>
      </c>
      <c r="G14" s="17">
        <f t="shared" si="1"/>
        <v>3600</v>
      </c>
      <c r="H14" s="33">
        <v>43435</v>
      </c>
      <c r="I14" s="46" t="s">
        <v>80</v>
      </c>
    </row>
    <row r="15" spans="1:9" x14ac:dyDescent="0.2">
      <c r="A15" s="50" t="s">
        <v>9</v>
      </c>
      <c r="B15" s="12" t="s">
        <v>63</v>
      </c>
      <c r="C15" s="8" t="s">
        <v>42</v>
      </c>
      <c r="D15" s="3">
        <v>16</v>
      </c>
      <c r="E15" s="3">
        <v>5</v>
      </c>
      <c r="F15" s="21">
        <f t="shared" si="0"/>
        <v>240</v>
      </c>
      <c r="G15" s="17">
        <f t="shared" si="1"/>
        <v>2880</v>
      </c>
      <c r="H15" s="33">
        <v>43435</v>
      </c>
      <c r="I15" s="46" t="s">
        <v>80</v>
      </c>
    </row>
    <row r="16" spans="1:9" x14ac:dyDescent="0.2">
      <c r="A16" s="52"/>
      <c r="B16" s="13" t="s">
        <v>63</v>
      </c>
      <c r="C16" s="8" t="s">
        <v>43</v>
      </c>
      <c r="D16" s="3">
        <v>12</v>
      </c>
      <c r="E16" s="3">
        <v>5</v>
      </c>
      <c r="F16" s="21">
        <f t="shared" si="0"/>
        <v>180</v>
      </c>
      <c r="G16" s="17">
        <f t="shared" si="1"/>
        <v>2160</v>
      </c>
      <c r="H16" s="33">
        <v>43435</v>
      </c>
      <c r="I16" s="46" t="s">
        <v>80</v>
      </c>
    </row>
    <row r="17" spans="1:9" x14ac:dyDescent="0.2">
      <c r="A17" s="50" t="s">
        <v>12</v>
      </c>
      <c r="B17" s="12" t="s">
        <v>63</v>
      </c>
      <c r="C17" s="2" t="s">
        <v>24</v>
      </c>
      <c r="D17" s="3">
        <v>13</v>
      </c>
      <c r="E17" s="3">
        <v>5</v>
      </c>
      <c r="F17" s="21">
        <f t="shared" si="0"/>
        <v>195</v>
      </c>
      <c r="G17" s="17">
        <f t="shared" si="1"/>
        <v>2340</v>
      </c>
      <c r="H17" s="33">
        <v>43435</v>
      </c>
      <c r="I17" s="46" t="s">
        <v>80</v>
      </c>
    </row>
    <row r="18" spans="1:9" x14ac:dyDescent="0.2">
      <c r="A18" s="52"/>
      <c r="B18" s="12" t="s">
        <v>63</v>
      </c>
      <c r="C18" s="2" t="s">
        <v>25</v>
      </c>
      <c r="D18" s="3">
        <v>14</v>
      </c>
      <c r="E18" s="3">
        <v>5</v>
      </c>
      <c r="F18" s="21">
        <f t="shared" si="0"/>
        <v>210</v>
      </c>
      <c r="G18" s="17">
        <f t="shared" si="1"/>
        <v>2520</v>
      </c>
      <c r="H18" s="33">
        <v>43435</v>
      </c>
      <c r="I18" s="46" t="s">
        <v>80</v>
      </c>
    </row>
    <row r="19" spans="1:9" x14ac:dyDescent="0.2">
      <c r="A19" s="50" t="s">
        <v>11</v>
      </c>
      <c r="B19" s="12" t="s">
        <v>63</v>
      </c>
      <c r="C19" s="2" t="s">
        <v>26</v>
      </c>
      <c r="D19" s="3">
        <v>8</v>
      </c>
      <c r="E19" s="3">
        <v>5</v>
      </c>
      <c r="F19" s="21">
        <f t="shared" si="0"/>
        <v>120</v>
      </c>
      <c r="G19" s="17">
        <f t="shared" si="1"/>
        <v>1440</v>
      </c>
      <c r="H19" s="33">
        <v>43435</v>
      </c>
      <c r="I19" s="46" t="s">
        <v>80</v>
      </c>
    </row>
    <row r="20" spans="1:9" x14ac:dyDescent="0.2">
      <c r="A20" s="52"/>
      <c r="B20" s="13" t="s">
        <v>63</v>
      </c>
      <c r="C20" s="2" t="s">
        <v>27</v>
      </c>
      <c r="D20" s="3">
        <v>8</v>
      </c>
      <c r="E20" s="3">
        <v>5</v>
      </c>
      <c r="F20" s="21">
        <f t="shared" si="0"/>
        <v>120</v>
      </c>
      <c r="G20" s="17">
        <f t="shared" si="1"/>
        <v>1440</v>
      </c>
      <c r="H20" s="33">
        <v>43435</v>
      </c>
      <c r="I20" s="46" t="s">
        <v>80</v>
      </c>
    </row>
    <row r="21" spans="1:9" ht="14.25" customHeight="1" x14ac:dyDescent="0.2">
      <c r="A21" s="26"/>
      <c r="B21" s="27"/>
      <c r="C21" s="24"/>
      <c r="D21" s="26"/>
      <c r="E21" s="26"/>
      <c r="F21" s="25">
        <f>SUM(F4:F20)</f>
        <v>5115</v>
      </c>
      <c r="G21" s="28">
        <f>SUM(G4:G20)</f>
        <v>61380</v>
      </c>
      <c r="I21" s="23"/>
    </row>
    <row r="22" spans="1:9" ht="14.25" customHeight="1" x14ac:dyDescent="0.25">
      <c r="A22" s="26"/>
      <c r="B22" s="27"/>
      <c r="C22" s="42"/>
      <c r="D22" s="37"/>
      <c r="E22" s="37"/>
      <c r="F22" s="40"/>
      <c r="G22" s="38">
        <f>F21*36</f>
        <v>184140</v>
      </c>
      <c r="H22" s="39"/>
      <c r="I22" s="23"/>
    </row>
    <row r="23" spans="1:9" ht="14.25" customHeight="1" x14ac:dyDescent="0.2">
      <c r="A23" s="26"/>
      <c r="B23" s="27"/>
      <c r="C23" s="42"/>
      <c r="D23" s="39" t="s">
        <v>71</v>
      </c>
      <c r="E23" s="39"/>
      <c r="F23" s="40"/>
      <c r="G23" s="41">
        <f>G22*0.02</f>
        <v>3682.8</v>
      </c>
      <c r="H23" s="39"/>
    </row>
    <row r="24" spans="1:9" ht="14.25" customHeight="1" x14ac:dyDescent="0.2">
      <c r="A24" s="26"/>
      <c r="B24" s="27"/>
      <c r="C24" s="42"/>
      <c r="D24" s="39" t="s">
        <v>72</v>
      </c>
      <c r="E24" s="39"/>
      <c r="F24" s="40"/>
      <c r="G24" s="41">
        <f>F21*6</f>
        <v>30690</v>
      </c>
      <c r="H24" s="39"/>
    </row>
    <row r="25" spans="1:9" ht="14.25" customHeight="1" x14ac:dyDescent="0.25">
      <c r="A25" s="26"/>
      <c r="B25" s="27"/>
      <c r="C25" s="42"/>
      <c r="D25" s="37"/>
      <c r="E25" s="39"/>
      <c r="F25" s="40"/>
      <c r="G25" s="38">
        <f>SUM(G22:G24)</f>
        <v>218512.8</v>
      </c>
      <c r="H25" s="20" t="s">
        <v>73</v>
      </c>
    </row>
    <row r="26" spans="1:9" ht="23.25" customHeight="1" x14ac:dyDescent="0.25">
      <c r="A26" s="49" t="s">
        <v>69</v>
      </c>
      <c r="B26" s="49"/>
      <c r="C26" s="49"/>
      <c r="D26" s="49"/>
      <c r="E26" s="49"/>
      <c r="F26" s="49"/>
      <c r="G26" s="49"/>
    </row>
    <row r="27" spans="1:9" ht="38.25" x14ac:dyDescent="0.2">
      <c r="A27" s="1" t="s">
        <v>16</v>
      </c>
      <c r="B27" s="11" t="s">
        <v>62</v>
      </c>
      <c r="C27" s="1" t="s">
        <v>17</v>
      </c>
      <c r="D27" s="1" t="s">
        <v>18</v>
      </c>
      <c r="E27" s="1" t="s">
        <v>61</v>
      </c>
      <c r="F27" s="1" t="s">
        <v>66</v>
      </c>
      <c r="G27" s="10" t="s">
        <v>60</v>
      </c>
      <c r="H27" s="32" t="s">
        <v>67</v>
      </c>
      <c r="I27" s="32" t="s">
        <v>78</v>
      </c>
    </row>
    <row r="28" spans="1:9" x14ac:dyDescent="0.2">
      <c r="A28" s="16" t="s">
        <v>64</v>
      </c>
      <c r="B28" s="14"/>
      <c r="C28" s="14"/>
      <c r="D28" s="14"/>
      <c r="E28" s="14"/>
      <c r="F28" s="14"/>
      <c r="G28" s="22"/>
      <c r="H28" s="15"/>
      <c r="I28" s="15"/>
    </row>
    <row r="29" spans="1:9" x14ac:dyDescent="0.2">
      <c r="A29" s="3" t="s">
        <v>14</v>
      </c>
      <c r="B29" s="2" t="s">
        <v>65</v>
      </c>
      <c r="C29" s="2" t="s">
        <v>28</v>
      </c>
      <c r="D29" s="3">
        <v>12</v>
      </c>
      <c r="E29" s="3">
        <v>6</v>
      </c>
      <c r="F29" s="21">
        <f t="shared" ref="F29:F49" si="2">D29*15</f>
        <v>180</v>
      </c>
      <c r="G29" s="17">
        <f t="shared" ref="G29:G50" si="3">F29*12</f>
        <v>2160</v>
      </c>
      <c r="H29" s="33">
        <v>43435</v>
      </c>
      <c r="I29" s="46" t="s">
        <v>80</v>
      </c>
    </row>
    <row r="30" spans="1:9" x14ac:dyDescent="0.2">
      <c r="A30" s="62" t="s">
        <v>13</v>
      </c>
      <c r="B30" s="2" t="s">
        <v>65</v>
      </c>
      <c r="C30" s="2" t="s">
        <v>29</v>
      </c>
      <c r="D30" s="3">
        <v>12</v>
      </c>
      <c r="E30" s="3">
        <v>8</v>
      </c>
      <c r="F30" s="21">
        <f t="shared" si="2"/>
        <v>180</v>
      </c>
      <c r="G30" s="17">
        <f t="shared" si="3"/>
        <v>2160</v>
      </c>
      <c r="H30" s="33">
        <v>43435</v>
      </c>
      <c r="I30" s="46" t="s">
        <v>80</v>
      </c>
    </row>
    <row r="31" spans="1:9" x14ac:dyDescent="0.2">
      <c r="A31" s="62"/>
      <c r="B31" s="2" t="s">
        <v>65</v>
      </c>
      <c r="C31" s="2" t="s">
        <v>30</v>
      </c>
      <c r="D31" s="3">
        <v>10</v>
      </c>
      <c r="E31" s="3">
        <v>8</v>
      </c>
      <c r="F31" s="21">
        <f t="shared" si="2"/>
        <v>150</v>
      </c>
      <c r="G31" s="17">
        <f t="shared" si="3"/>
        <v>1800</v>
      </c>
      <c r="H31" s="33">
        <v>43435</v>
      </c>
      <c r="I31" s="46" t="s">
        <v>80</v>
      </c>
    </row>
    <row r="32" spans="1:9" x14ac:dyDescent="0.2">
      <c r="A32" s="62"/>
      <c r="B32" s="2" t="s">
        <v>65</v>
      </c>
      <c r="C32" s="2" t="s">
        <v>31</v>
      </c>
      <c r="D32" s="3">
        <v>12</v>
      </c>
      <c r="E32" s="3">
        <v>8</v>
      </c>
      <c r="F32" s="21">
        <f t="shared" si="2"/>
        <v>180</v>
      </c>
      <c r="G32" s="17">
        <f t="shared" si="3"/>
        <v>2160</v>
      </c>
      <c r="H32" s="33">
        <v>43435</v>
      </c>
      <c r="I32" s="46" t="s">
        <v>80</v>
      </c>
    </row>
    <row r="33" spans="1:9" x14ac:dyDescent="0.2">
      <c r="A33" s="63" t="s">
        <v>3</v>
      </c>
      <c r="B33" s="2" t="s">
        <v>65</v>
      </c>
      <c r="C33" s="2" t="s">
        <v>32</v>
      </c>
      <c r="D33" s="3">
        <v>14</v>
      </c>
      <c r="E33" s="3">
        <v>9</v>
      </c>
      <c r="F33" s="21">
        <f t="shared" si="2"/>
        <v>210</v>
      </c>
      <c r="G33" s="17">
        <f t="shared" si="3"/>
        <v>2520</v>
      </c>
      <c r="H33" s="33">
        <v>43435</v>
      </c>
      <c r="I33" s="46" t="s">
        <v>80</v>
      </c>
    </row>
    <row r="34" spans="1:9" x14ac:dyDescent="0.2">
      <c r="A34" s="64"/>
      <c r="B34" s="31" t="s">
        <v>65</v>
      </c>
      <c r="C34" s="31" t="s">
        <v>68</v>
      </c>
      <c r="D34" s="3">
        <v>14</v>
      </c>
      <c r="E34" s="3">
        <v>7</v>
      </c>
      <c r="F34" s="21">
        <f t="shared" ref="F34" si="4">D34*15</f>
        <v>210</v>
      </c>
      <c r="G34" s="17">
        <f t="shared" ref="G34" si="5">F34*12</f>
        <v>2520</v>
      </c>
      <c r="H34" s="33">
        <v>43435</v>
      </c>
      <c r="I34" s="46" t="s">
        <v>80</v>
      </c>
    </row>
    <row r="35" spans="1:9" x14ac:dyDescent="0.2">
      <c r="A35" s="50" t="s">
        <v>4</v>
      </c>
      <c r="B35" s="2" t="s">
        <v>65</v>
      </c>
      <c r="C35" s="2" t="s">
        <v>37</v>
      </c>
      <c r="D35" s="3">
        <v>20</v>
      </c>
      <c r="E35" s="3">
        <v>12</v>
      </c>
      <c r="F35" s="21">
        <f t="shared" si="2"/>
        <v>300</v>
      </c>
      <c r="G35" s="17">
        <f t="shared" si="3"/>
        <v>3600</v>
      </c>
      <c r="H35" s="33">
        <v>43435</v>
      </c>
      <c r="I35" s="46" t="s">
        <v>80</v>
      </c>
    </row>
    <row r="36" spans="1:9" x14ac:dyDescent="0.2">
      <c r="A36" s="51"/>
      <c r="B36" s="2" t="s">
        <v>65</v>
      </c>
      <c r="C36" s="2" t="s">
        <v>38</v>
      </c>
      <c r="D36" s="3">
        <v>16</v>
      </c>
      <c r="E36" s="3">
        <v>10</v>
      </c>
      <c r="F36" s="21">
        <f t="shared" si="2"/>
        <v>240</v>
      </c>
      <c r="G36" s="17">
        <f t="shared" si="3"/>
        <v>2880</v>
      </c>
      <c r="H36" s="33">
        <v>43435</v>
      </c>
      <c r="I36" s="46" t="s">
        <v>80</v>
      </c>
    </row>
    <row r="37" spans="1:9" x14ac:dyDescent="0.2">
      <c r="A37" s="52"/>
      <c r="B37" s="2" t="s">
        <v>65</v>
      </c>
      <c r="C37" s="2" t="s">
        <v>39</v>
      </c>
      <c r="D37" s="3">
        <v>16</v>
      </c>
      <c r="E37" s="3">
        <v>10</v>
      </c>
      <c r="F37" s="21">
        <f t="shared" si="2"/>
        <v>240</v>
      </c>
      <c r="G37" s="17">
        <f t="shared" si="3"/>
        <v>2880</v>
      </c>
      <c r="H37" s="33">
        <v>43435</v>
      </c>
      <c r="I37" s="46" t="s">
        <v>80</v>
      </c>
    </row>
    <row r="38" spans="1:9" x14ac:dyDescent="0.2">
      <c r="A38" s="58" t="s">
        <v>57</v>
      </c>
      <c r="B38" s="2" t="s">
        <v>65</v>
      </c>
      <c r="C38" s="2" t="s">
        <v>58</v>
      </c>
      <c r="D38" s="3">
        <v>53</v>
      </c>
      <c r="E38" s="3">
        <v>11</v>
      </c>
      <c r="F38" s="21">
        <f t="shared" si="2"/>
        <v>795</v>
      </c>
      <c r="G38" s="17">
        <f t="shared" si="3"/>
        <v>9540</v>
      </c>
      <c r="H38" s="33">
        <v>43435</v>
      </c>
      <c r="I38" s="46" t="s">
        <v>80</v>
      </c>
    </row>
    <row r="39" spans="1:9" x14ac:dyDescent="0.2">
      <c r="A39" s="59"/>
      <c r="B39" s="2" t="s">
        <v>65</v>
      </c>
      <c r="C39" s="2" t="s">
        <v>59</v>
      </c>
      <c r="D39" s="3">
        <v>44</v>
      </c>
      <c r="E39" s="3">
        <v>11</v>
      </c>
      <c r="F39" s="21">
        <f t="shared" si="2"/>
        <v>660</v>
      </c>
      <c r="G39" s="17">
        <f t="shared" si="3"/>
        <v>7920</v>
      </c>
      <c r="H39" s="33">
        <v>43435</v>
      </c>
      <c r="I39" s="46" t="s">
        <v>80</v>
      </c>
    </row>
    <row r="40" spans="1:9" x14ac:dyDescent="0.2">
      <c r="A40" s="60" t="s">
        <v>8</v>
      </c>
      <c r="B40" s="2" t="s">
        <v>65</v>
      </c>
      <c r="C40" s="2" t="s">
        <v>44</v>
      </c>
      <c r="D40" s="3">
        <v>15</v>
      </c>
      <c r="E40" s="3">
        <v>8</v>
      </c>
      <c r="F40" s="21">
        <f t="shared" si="2"/>
        <v>225</v>
      </c>
      <c r="G40" s="17">
        <f t="shared" si="3"/>
        <v>2700</v>
      </c>
      <c r="H40" s="33">
        <v>43435</v>
      </c>
      <c r="I40" s="46" t="s">
        <v>80</v>
      </c>
    </row>
    <row r="41" spans="1:9" x14ac:dyDescent="0.2">
      <c r="A41" s="60"/>
      <c r="B41" s="2" t="s">
        <v>65</v>
      </c>
      <c r="C41" s="2" t="s">
        <v>45</v>
      </c>
      <c r="D41" s="3">
        <v>14</v>
      </c>
      <c r="E41" s="3">
        <v>8</v>
      </c>
      <c r="F41" s="21">
        <f t="shared" si="2"/>
        <v>210</v>
      </c>
      <c r="G41" s="17">
        <f t="shared" si="3"/>
        <v>2520</v>
      </c>
      <c r="H41" s="33">
        <v>43435</v>
      </c>
      <c r="I41" s="46" t="s">
        <v>80</v>
      </c>
    </row>
    <row r="42" spans="1:9" x14ac:dyDescent="0.2">
      <c r="A42" s="60"/>
      <c r="B42" s="2" t="s">
        <v>65</v>
      </c>
      <c r="C42" s="2" t="s">
        <v>46</v>
      </c>
      <c r="D42" s="3">
        <v>29</v>
      </c>
      <c r="E42" s="3">
        <v>9</v>
      </c>
      <c r="F42" s="21">
        <f t="shared" si="2"/>
        <v>435</v>
      </c>
      <c r="G42" s="17">
        <f t="shared" si="3"/>
        <v>5220</v>
      </c>
      <c r="H42" s="33">
        <v>43435</v>
      </c>
      <c r="I42" s="46" t="s">
        <v>80</v>
      </c>
    </row>
    <row r="43" spans="1:9" x14ac:dyDescent="0.2">
      <c r="A43" s="60"/>
      <c r="B43" s="2" t="s">
        <v>65</v>
      </c>
      <c r="C43" s="2" t="s">
        <v>47</v>
      </c>
      <c r="D43" s="3">
        <v>29</v>
      </c>
      <c r="E43" s="3">
        <v>9</v>
      </c>
      <c r="F43" s="21">
        <f t="shared" si="2"/>
        <v>435</v>
      </c>
      <c r="G43" s="17">
        <f t="shared" si="3"/>
        <v>5220</v>
      </c>
      <c r="H43" s="33">
        <v>43435</v>
      </c>
      <c r="I43" s="46" t="s">
        <v>80</v>
      </c>
    </row>
    <row r="44" spans="1:9" x14ac:dyDescent="0.2">
      <c r="A44" s="56" t="s">
        <v>6</v>
      </c>
      <c r="B44" s="2" t="s">
        <v>65</v>
      </c>
      <c r="C44" s="2" t="s">
        <v>48</v>
      </c>
      <c r="D44" s="3">
        <v>15</v>
      </c>
      <c r="E44" s="3">
        <v>6</v>
      </c>
      <c r="F44" s="21">
        <f t="shared" si="2"/>
        <v>225</v>
      </c>
      <c r="G44" s="17">
        <f t="shared" si="3"/>
        <v>2700</v>
      </c>
      <c r="H44" s="33">
        <v>43435</v>
      </c>
      <c r="I44" s="46" t="s">
        <v>80</v>
      </c>
    </row>
    <row r="45" spans="1:9" x14ac:dyDescent="0.2">
      <c r="A45" s="61"/>
      <c r="B45" s="2" t="s">
        <v>65</v>
      </c>
      <c r="C45" s="2" t="s">
        <v>49</v>
      </c>
      <c r="D45" s="3">
        <v>10</v>
      </c>
      <c r="E45" s="3">
        <v>6</v>
      </c>
      <c r="F45" s="21">
        <f t="shared" si="2"/>
        <v>150</v>
      </c>
      <c r="G45" s="17">
        <f t="shared" si="3"/>
        <v>1800</v>
      </c>
      <c r="H45" s="33">
        <v>43435</v>
      </c>
      <c r="I45" s="46" t="s">
        <v>80</v>
      </c>
    </row>
    <row r="46" spans="1:9" x14ac:dyDescent="0.2">
      <c r="A46" s="57"/>
      <c r="B46" s="2" t="s">
        <v>65</v>
      </c>
      <c r="C46" s="2" t="s">
        <v>50</v>
      </c>
      <c r="D46" s="3">
        <v>7</v>
      </c>
      <c r="E46" s="3">
        <v>6</v>
      </c>
      <c r="F46" s="21">
        <f t="shared" si="2"/>
        <v>105</v>
      </c>
      <c r="G46" s="17">
        <f t="shared" si="3"/>
        <v>1260</v>
      </c>
      <c r="H46" s="33">
        <v>43435</v>
      </c>
      <c r="I46" s="46" t="s">
        <v>80</v>
      </c>
    </row>
    <row r="47" spans="1:9" x14ac:dyDescent="0.2">
      <c r="A47" s="50" t="s">
        <v>7</v>
      </c>
      <c r="B47" s="2" t="s">
        <v>65</v>
      </c>
      <c r="C47" s="2" t="s">
        <v>51</v>
      </c>
      <c r="D47" s="3">
        <v>10</v>
      </c>
      <c r="E47" s="3">
        <v>6</v>
      </c>
      <c r="F47" s="21">
        <f t="shared" si="2"/>
        <v>150</v>
      </c>
      <c r="G47" s="17">
        <f t="shared" si="3"/>
        <v>1800</v>
      </c>
      <c r="H47" s="33">
        <v>43435</v>
      </c>
      <c r="I47" s="46" t="s">
        <v>80</v>
      </c>
    </row>
    <row r="48" spans="1:9" x14ac:dyDescent="0.2">
      <c r="A48" s="52"/>
      <c r="B48" s="2" t="s">
        <v>65</v>
      </c>
      <c r="C48" s="4" t="s">
        <v>52</v>
      </c>
      <c r="D48" s="5">
        <v>8</v>
      </c>
      <c r="E48" s="5">
        <v>4</v>
      </c>
      <c r="F48" s="21">
        <f t="shared" si="2"/>
        <v>120</v>
      </c>
      <c r="G48" s="17">
        <f t="shared" si="3"/>
        <v>1440</v>
      </c>
      <c r="H48" s="33">
        <v>43435</v>
      </c>
      <c r="I48" s="46" t="s">
        <v>80</v>
      </c>
    </row>
    <row r="49" spans="1:11" x14ac:dyDescent="0.2">
      <c r="A49" s="56" t="s">
        <v>15</v>
      </c>
      <c r="B49" s="2" t="s">
        <v>65</v>
      </c>
      <c r="C49" s="2" t="s">
        <v>53</v>
      </c>
      <c r="D49" s="3">
        <v>13</v>
      </c>
      <c r="E49" s="3">
        <v>7</v>
      </c>
      <c r="F49" s="21">
        <f t="shared" si="2"/>
        <v>195</v>
      </c>
      <c r="G49" s="17">
        <f t="shared" si="3"/>
        <v>2340</v>
      </c>
      <c r="H49" s="33">
        <v>43435</v>
      </c>
      <c r="I49" s="46" t="s">
        <v>80</v>
      </c>
    </row>
    <row r="50" spans="1:11" x14ac:dyDescent="0.2">
      <c r="A50" s="57"/>
      <c r="B50" s="2" t="s">
        <v>65</v>
      </c>
      <c r="C50" s="2" t="s">
        <v>54</v>
      </c>
      <c r="D50" s="3">
        <v>22</v>
      </c>
      <c r="E50" s="3">
        <v>7</v>
      </c>
      <c r="F50" s="21">
        <f>D50*15</f>
        <v>330</v>
      </c>
      <c r="G50" s="17">
        <f t="shared" si="3"/>
        <v>3960</v>
      </c>
      <c r="H50" s="33">
        <v>43435</v>
      </c>
      <c r="I50" s="46" t="s">
        <v>80</v>
      </c>
    </row>
    <row r="51" spans="1:11" x14ac:dyDescent="0.2">
      <c r="A51" s="54" t="s">
        <v>1</v>
      </c>
      <c r="B51" s="31" t="s">
        <v>65</v>
      </c>
      <c r="C51" s="31" t="s">
        <v>19</v>
      </c>
      <c r="D51" s="34">
        <v>14</v>
      </c>
      <c r="E51" s="34">
        <v>10</v>
      </c>
      <c r="F51" s="35">
        <f>D51*15</f>
        <v>210</v>
      </c>
      <c r="G51" s="36">
        <f>F51*12</f>
        <v>2520</v>
      </c>
      <c r="H51" s="33">
        <v>43435</v>
      </c>
      <c r="I51" s="48" t="s">
        <v>81</v>
      </c>
      <c r="J51" s="23"/>
    </row>
    <row r="52" spans="1:11" x14ac:dyDescent="0.2">
      <c r="A52" s="55"/>
      <c r="B52" s="31" t="s">
        <v>65</v>
      </c>
      <c r="C52" s="31" t="s">
        <v>20</v>
      </c>
      <c r="D52" s="34">
        <v>14</v>
      </c>
      <c r="E52" s="34">
        <v>9</v>
      </c>
      <c r="F52" s="35">
        <f>D52*15</f>
        <v>210</v>
      </c>
      <c r="G52" s="36">
        <f>F52*12</f>
        <v>2520</v>
      </c>
      <c r="H52" s="33">
        <v>43435</v>
      </c>
      <c r="I52" s="48" t="s">
        <v>81</v>
      </c>
      <c r="J52" s="23"/>
    </row>
    <row r="53" spans="1:11" x14ac:dyDescent="0.2">
      <c r="F53" s="23">
        <f>SUM(F29:F52)</f>
        <v>6345</v>
      </c>
      <c r="G53" s="29">
        <f>SUM(G29:G52)</f>
        <v>76140</v>
      </c>
      <c r="I53" s="23"/>
    </row>
    <row r="54" spans="1:11" ht="15" x14ac:dyDescent="0.25">
      <c r="D54" s="37"/>
      <c r="E54" s="37"/>
      <c r="F54" s="40"/>
      <c r="G54" s="38">
        <f>F53*36</f>
        <v>228420</v>
      </c>
      <c r="H54" s="39"/>
      <c r="I54" s="23"/>
    </row>
    <row r="55" spans="1:11" x14ac:dyDescent="0.2">
      <c r="D55" s="39" t="s">
        <v>71</v>
      </c>
      <c r="E55" s="39"/>
      <c r="F55" s="40"/>
      <c r="G55" s="41">
        <f>G54*0.02</f>
        <v>4568.4000000000005</v>
      </c>
      <c r="H55" s="39"/>
      <c r="I55" s="23"/>
      <c r="K55" s="23"/>
    </row>
    <row r="56" spans="1:11" x14ac:dyDescent="0.2">
      <c r="D56" s="39" t="s">
        <v>72</v>
      </c>
      <c r="E56" s="39"/>
      <c r="F56" s="40"/>
      <c r="G56" s="41">
        <f>F53*6</f>
        <v>38070</v>
      </c>
      <c r="H56" s="39"/>
      <c r="I56" s="23"/>
    </row>
    <row r="57" spans="1:11" ht="15" x14ac:dyDescent="0.25">
      <c r="A57" s="43" t="s">
        <v>75</v>
      </c>
      <c r="B57" s="43" t="s">
        <v>76</v>
      </c>
      <c r="C57" s="43" t="s">
        <v>77</v>
      </c>
      <c r="D57" s="37"/>
      <c r="E57" s="39"/>
      <c r="F57" s="40"/>
      <c r="G57" s="38">
        <f>SUM(G54:G56)</f>
        <v>271058.40000000002</v>
      </c>
      <c r="H57" s="20" t="s">
        <v>73</v>
      </c>
      <c r="I57" s="23"/>
    </row>
    <row r="58" spans="1:11" ht="14.25" customHeight="1" x14ac:dyDescent="0.25">
      <c r="A58" s="44">
        <f>F21+F53</f>
        <v>11460</v>
      </c>
      <c r="B58" s="44">
        <f>G21+G53</f>
        <v>137520</v>
      </c>
      <c r="C58" s="45">
        <f>A58*11</f>
        <v>126060</v>
      </c>
      <c r="G58" s="19">
        <f>G25+G57</f>
        <v>489571.2</v>
      </c>
      <c r="H58" s="20" t="s">
        <v>74</v>
      </c>
    </row>
    <row r="59" spans="1:11" x14ac:dyDescent="0.2">
      <c r="K59" s="23"/>
    </row>
    <row r="60" spans="1:11" x14ac:dyDescent="0.2">
      <c r="F60" s="30"/>
      <c r="G60" s="23"/>
    </row>
  </sheetData>
  <mergeCells count="17">
    <mergeCell ref="A51:A52"/>
    <mergeCell ref="A49:A50"/>
    <mergeCell ref="A38:A39"/>
    <mergeCell ref="A13:A14"/>
    <mergeCell ref="A15:A16"/>
    <mergeCell ref="A40:A43"/>
    <mergeCell ref="A44:A46"/>
    <mergeCell ref="A47:A48"/>
    <mergeCell ref="A35:A37"/>
    <mergeCell ref="A30:A32"/>
    <mergeCell ref="A33:A34"/>
    <mergeCell ref="A1:G1"/>
    <mergeCell ref="A26:G26"/>
    <mergeCell ref="A4:A6"/>
    <mergeCell ref="A17:A18"/>
    <mergeCell ref="A19:A20"/>
    <mergeCell ref="A9:A12"/>
  </mergeCells>
  <pageMargins left="0.25" right="0.25" top="0.75" bottom="0.75" header="0.3" footer="0.3"/>
  <pageSetup paperSize="9" orientation="landscape" r:id="rId1"/>
  <rowBreaks count="1" manualBreakCount="1">
    <brk id="2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Erlh Post Picc Gara 2</vt:lpstr>
    </vt:vector>
  </TitlesOfParts>
  <Company>Wobi - Ipes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Nikka DORFMANN</dc:creator>
  <cp:lastModifiedBy>Andrea TAUBER</cp:lastModifiedBy>
  <cp:lastPrinted>2018-07-03T09:00:57Z</cp:lastPrinted>
  <dcterms:created xsi:type="dcterms:W3CDTF">2017-12-29T10:05:18Z</dcterms:created>
  <dcterms:modified xsi:type="dcterms:W3CDTF">2018-07-03T09:01:38Z</dcterms:modified>
</cp:coreProperties>
</file>