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2" windowHeight="12504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_xlnm.Print_Area" localSheetId="2">'A Corpo'!$A$1:$J$477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<sst xmlns="http://schemas.openxmlformats.org/spreadsheetml/2006/main" count="2306" uniqueCount="522">
  <si>
    <t>ALLEGATO C1 - LISTA DELLE CATEGORIE DI LAVORAZIONE E FORNITURE OFFERTA CON PREZZI UNITARI
LISTA DELLE CATEGORIE DI LAVORAZIONE E FORNITURE
OFFERTA CON PREZZI UNITARI</t>
  </si>
  <si>
    <t>Denominazione:</t>
  </si>
  <si>
    <t>ARREDO SU MISURA  DEL POLO SCIENTIFICO E TECNOLOGICO EDIFICI : BZ1, EDIFICIO NUOVO, BZ2, PARTI ESTERNE</t>
  </si>
  <si>
    <t>Dati appalto:</t>
  </si>
  <si>
    <t>Comune:</t>
  </si>
  <si>
    <t>Bolzano</t>
  </si>
  <si>
    <t>Dislocazione:</t>
  </si>
  <si>
    <t>cantiere raggiungibile da viabilitá principale</t>
  </si>
  <si>
    <t>Importo a base d'asta (al netto degli oneri di sicurezza): A Misura</t>
  </si>
  <si>
    <t>Importo a base d'asta (al netto degli oneri di sicurezza): A Corpo</t>
  </si>
  <si>
    <t>Importo progettazione definitiva (solo in caso di un appalto integrato)</t>
  </si>
  <si>
    <t>Importo progettazione esecutiva (solo in caso di un appalto integrato)</t>
  </si>
  <si>
    <t>Termine presentazione offerte:</t>
  </si>
  <si>
    <t>Anno prezziario di riferimento:</t>
  </si>
  <si>
    <t>Cod. programma annuale opere pubbliche:</t>
  </si>
  <si>
    <t>Cod. CIG</t>
  </si>
  <si>
    <t>Cod. CPV prevalente:</t>
  </si>
  <si>
    <t>Dati impresa:</t>
  </si>
  <si>
    <t>Ragione o denominazione sociale:</t>
  </si>
  <si>
    <t>Codice fiscale (impresa):</t>
  </si>
  <si>
    <t>Sede impresa:</t>
  </si>
  <si>
    <t>RIEPILOGO</t>
  </si>
  <si>
    <t>Importo Lavori a MISURA</t>
  </si>
  <si>
    <t>Importo Lavori a CORPO</t>
  </si>
  <si>
    <t>Importo progettazione definitiva</t>
  </si>
  <si>
    <t>Importo progettazione esecutiva</t>
  </si>
  <si>
    <t>Importo totale offerto per lavori Lavori A Misura e/o A Corpo (incluso gli importi di progettazione) SENZA oneri di sicurezza</t>
  </si>
  <si>
    <t>Importo a base d'asta senza oneri di sicurezza</t>
  </si>
  <si>
    <t>Ribasso in lettere</t>
  </si>
  <si>
    <t>Oneri di sicurezza</t>
  </si>
  <si>
    <t>Importo totale offerto per lavori Lavori A Misura e/o A Corpo (incluso gli importi di progettazione) CON oneri di sicurezza</t>
  </si>
  <si>
    <t>ALLEGATO C1 - a misura LISTA DELLE CATEGORIE DI LAVORAZIONE E FORNITURE OFFERTA CON PREZZI UNITARI
ANLAGE C1 - auf Aufmaß VERZEICHNIS DER ARBEITEN UND LIEFERUNGEN ANGEBOT MIT EINHEITSPREISEN</t>
  </si>
  <si>
    <t>Riepilogo</t>
  </si>
  <si>
    <t>Importo totale offerto per lavori a misura SENZA oneri di sicurezza:</t>
  </si>
  <si>
    <t>Importo a base d'asta senza oneri di sicurezza:</t>
  </si>
  <si>
    <t>Lavori a misura</t>
  </si>
  <si>
    <t>No.</t>
  </si>
  <si>
    <t>Pos.n.</t>
  </si>
  <si>
    <t xml:space="preserve"> *</t>
  </si>
  <si>
    <t>Denominazione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</si>
  <si>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</si>
  <si>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</si>
  <si>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</si>
  <si>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</si>
  <si>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</si>
  <si>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</si>
  <si>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ALLEGATO C1 - a corpo LISTA DELLE CATEGORIE DI LAVORAZIONE E FORNITURE OFFERTA CON PREZZI UNITARI
LISTA DELLE CATEGORIE DI LAVORAZIONE E FORNITURE
OFFERTA CON PREZZI UNITARI</t>
  </si>
  <si>
    <t>Importo lavori a corpo:</t>
  </si>
  <si>
    <t>Importo progettazione definitiva  (solo in caso di un appalto integrato)</t>
  </si>
  <si>
    <t>Importo progettazione esecutiva  (solo in caso di un appalto integrato)</t>
  </si>
  <si>
    <t>Importo totale offerto per lavori a corpo SENZA oneri di sicurezza:</t>
  </si>
  <si>
    <t>Lavori a corpo</t>
  </si>
  <si>
    <t>*</t>
  </si>
  <si>
    <t>A corpo</t>
  </si>
  <si>
    <t>CENTRALE BZ1 ED EDIFICIO NUOVO</t>
  </si>
  <si>
    <t xml:space="preserve">LIVELLO -1 </t>
  </si>
  <si>
    <t>GUARDAROBA BAR - GARDEROBE BAR– A.l-1.m01 – A.l-1.m02</t>
  </si>
  <si>
    <t>09.09.10</t>
  </si>
  <si>
    <t>bancone bar e guardaroba</t>
  </si>
  <si>
    <t>a corpo</t>
  </si>
  <si>
    <t>OS6</t>
  </si>
  <si>
    <t>09.09.10.a</t>
  </si>
  <si>
    <t>contenitore a giorno con ripiano</t>
  </si>
  <si>
    <t>SALE REGIA</t>
  </si>
  <si>
    <t>09.09.11</t>
  </si>
  <si>
    <t>tavoli sale regia</t>
  </si>
  <si>
    <t>LIVELLO 0</t>
  </si>
  <si>
    <t>RECEPTION</t>
  </si>
  <si>
    <t>09.09.12</t>
  </si>
  <si>
    <t xml:space="preserve">bancone reception </t>
  </si>
  <si>
    <t>09.07.01.08</t>
  </si>
  <si>
    <t>cornice perimetrale</t>
  </si>
  <si>
    <t>07.01.12.01.i</t>
  </si>
  <si>
    <t>struttura boiserie</t>
  </si>
  <si>
    <t>07.01.03.21</t>
  </si>
  <si>
    <t>rivestimento in legno microlamellare di faggio su MDF</t>
  </si>
  <si>
    <t>m²</t>
  </si>
  <si>
    <t>07.01.03.14.d</t>
  </si>
  <si>
    <t>zoccolo inferiore di chiusura</t>
  </si>
  <si>
    <t>INFOBOX– A.l0.m02</t>
  </si>
  <si>
    <t>07.01.12.01.l</t>
  </si>
  <si>
    <t>sottostruttura infobox</t>
  </si>
  <si>
    <t>09.09.13</t>
  </si>
  <si>
    <t>nicchie attrezzate</t>
  </si>
  <si>
    <t>09.05.03.05.d</t>
  </si>
  <si>
    <t>rivestimento in lamiera di acciaio nero naturale</t>
  </si>
  <si>
    <t>09.07.02.01.b</t>
  </si>
  <si>
    <t>V01 – Parete divisoria vetrata h 3,00 m</t>
  </si>
  <si>
    <t>12.04.01.01.h</t>
  </si>
  <si>
    <t>P05 – porta vetrata scorrevole h 3,00 m</t>
  </si>
  <si>
    <t>cad</t>
  </si>
  <si>
    <t>LIVELLO 1</t>
  </si>
  <si>
    <t>BOX 01 – A.l1.box01</t>
  </si>
  <si>
    <t>09.09.14.a</t>
  </si>
  <si>
    <t>modulo F1</t>
  </si>
  <si>
    <t>09.09.14.b</t>
  </si>
  <si>
    <t>modulo F2</t>
  </si>
  <si>
    <t>09.09.14.d</t>
  </si>
  <si>
    <t>modulo F4.2</t>
  </si>
  <si>
    <t>09.05.03.01.b</t>
  </si>
  <si>
    <t>veletta sopra le pareti mobili sp. 300 mm</t>
  </si>
  <si>
    <t>m</t>
  </si>
  <si>
    <t>07.01.03.24</t>
  </si>
  <si>
    <t>controparete per isolamento acustico</t>
  </si>
  <si>
    <t>V01 – parete divisoria vetrata h 2,35 m</t>
  </si>
  <si>
    <t>12.04.01.01.d</t>
  </si>
  <si>
    <t>P01 - porta vetrata a battente h 2,35 m</t>
  </si>
  <si>
    <t>BOX 02 – A.l1.box02</t>
  </si>
  <si>
    <t>09.09.14.f</t>
  </si>
  <si>
    <t>modulo F6</t>
  </si>
  <si>
    <t>BOX 03 – A.l1.box03</t>
  </si>
  <si>
    <t>09.09.12.b</t>
  </si>
  <si>
    <t>bancone reception di piano</t>
  </si>
  <si>
    <t>BOX 04 – A.l1.box04</t>
  </si>
  <si>
    <t>09.09.14.h</t>
  </si>
  <si>
    <t>modulo F1bis</t>
  </si>
  <si>
    <t>modulo F4.1</t>
  </si>
  <si>
    <t>09.07.01.02</t>
  </si>
  <si>
    <t>parete sandwich think tank</t>
  </si>
  <si>
    <t>BOX 05 – A.l1.box05</t>
  </si>
  <si>
    <t>GUARDAROBA– A.l1.box01</t>
  </si>
  <si>
    <t>09.09.14.g</t>
  </si>
  <si>
    <t>mobile guardaroba</t>
  </si>
  <si>
    <t xml:space="preserve">CUCINA - A.l1.m01 </t>
  </si>
  <si>
    <t>09.09.15.a</t>
  </si>
  <si>
    <t>cucina di piano</t>
  </si>
  <si>
    <t>A1.04</t>
  </si>
  <si>
    <t>04.05.02.05.a</t>
  </si>
  <si>
    <t>V03 – parete divisoria in cartongesso</t>
  </si>
  <si>
    <t>09.03.02.07</t>
  </si>
  <si>
    <t>P04 – porta rasomuro h 2,10 m</t>
  </si>
  <si>
    <t>A1.05 (A-B-C-D)</t>
  </si>
  <si>
    <t>04.05.02.02.e</t>
  </si>
  <si>
    <t>sovrapprezzo per sagomatura del cartongesso</t>
  </si>
  <si>
    <t>04.05.02.02.d</t>
  </si>
  <si>
    <t>adattamento alla facciata vetrata</t>
  </si>
  <si>
    <t>Cad</t>
  </si>
  <si>
    <t>A1.07 (A-B-C)</t>
  </si>
  <si>
    <t>A1.11 (A-B-C-D)</t>
  </si>
  <si>
    <t>04.05.02.05.d</t>
  </si>
  <si>
    <t xml:space="preserve">veletta in cartongesso sopra le pareti mobili </t>
  </si>
  <si>
    <t>09.07.01.01.a</t>
  </si>
  <si>
    <t>V02 – parete divisoria in MDF</t>
  </si>
  <si>
    <t>V01 - Parete divisoria vetrata h 3,00 m</t>
  </si>
  <si>
    <t>A1.13 (A-B-C)</t>
  </si>
  <si>
    <t>A1.15 (A-B)</t>
  </si>
  <si>
    <t>A1.16 (A-B)</t>
  </si>
  <si>
    <t>A1.22 (A-B-C)</t>
  </si>
  <si>
    <t>A1.28 (A-B-C-D-E)</t>
  </si>
  <si>
    <t>09.07.02.01.e</t>
  </si>
  <si>
    <t xml:space="preserve">V04B – parete divisoria in cartongesso sp. 80 mm </t>
  </si>
  <si>
    <t>12.04.01.01.g</t>
  </si>
  <si>
    <t>P07 – porta vetrata h 3,00</t>
  </si>
  <si>
    <t>09.03.02.03.j</t>
  </si>
  <si>
    <t>P03 – porta in MDF h 2,10 m</t>
  </si>
  <si>
    <t>A1.33 (A-B-F-G)</t>
  </si>
  <si>
    <t>09.05.03.01.c</t>
  </si>
  <si>
    <t>veletta sopra le pareti mobili sp. 100 mm</t>
  </si>
  <si>
    <t>LIVELLO 2</t>
  </si>
  <si>
    <t>BOX 01 – A.l2.box01</t>
  </si>
  <si>
    <t xml:space="preserve">a corpo </t>
  </si>
  <si>
    <t>09.09.14.c</t>
  </si>
  <si>
    <t>modulo F3</t>
  </si>
  <si>
    <t>09.09.14.e</t>
  </si>
  <si>
    <t>modulo F5</t>
  </si>
  <si>
    <t>BOX 02 – A.l2.box02</t>
  </si>
  <si>
    <t>BOX 03 – A.l2.box03</t>
  </si>
  <si>
    <t>BOX 04– A.l2.box04</t>
  </si>
  <si>
    <t>Cad/Je</t>
  </si>
  <si>
    <t>BOX 05 – A.l2.box05</t>
  </si>
  <si>
    <t>BOX 06 – A.l2.box06</t>
  </si>
  <si>
    <t>BOX 07 – A.l2.box07</t>
  </si>
  <si>
    <t>BOX 08 – A.l2.box08</t>
  </si>
  <si>
    <t>BOX 09 – A.l2.box09</t>
  </si>
  <si>
    <t>GUARDAROBA – GARDEROBE – A.l2.m02</t>
  </si>
  <si>
    <t>CUCINA – KÜCHE – A.l2.m01</t>
  </si>
  <si>
    <t>VITALBAR – A.l2.m03 – A.l2.m04</t>
  </si>
  <si>
    <t>09.09.15</t>
  </si>
  <si>
    <t>blocco cucina vitalbar</t>
  </si>
  <si>
    <t>09.09.16</t>
  </si>
  <si>
    <t>banco consumo vitalbar</t>
  </si>
  <si>
    <t>A2.04 (A-B)</t>
  </si>
  <si>
    <t>A2.05 (A-B)</t>
  </si>
  <si>
    <t>A2.06 (A-B)</t>
  </si>
  <si>
    <t>A2.29 (A-B-C-D)</t>
  </si>
  <si>
    <t>veletta in cartongesso sopra le pareti mobili</t>
  </si>
  <si>
    <t>V01 - Parete divisoria vetrata h 2,70 m</t>
  </si>
  <si>
    <t>12.04.01.01.f</t>
  </si>
  <si>
    <t>P02 - porta vetrata a battente h 2,70 m</t>
  </si>
  <si>
    <t>A2.35 (A-B-C-D-E-F)</t>
  </si>
  <si>
    <t>A2.46 (A-B-D-E)</t>
  </si>
  <si>
    <t>A2.53</t>
  </si>
  <si>
    <t>V01 - Parete divisoria vetrata h 2,35 m</t>
  </si>
  <si>
    <t>LIVELLO 3</t>
  </si>
  <si>
    <t>BOX 01 – A.l3.box01</t>
  </si>
  <si>
    <t>BOX 02 – A.l3.box02</t>
  </si>
  <si>
    <t>P01 – porta vetrata a battente h 2,35 m</t>
  </si>
  <si>
    <t>BOX 03 – A.l3.box03</t>
  </si>
  <si>
    <t>BOX 04 – A.l3.box04</t>
  </si>
  <si>
    <t>BOX 05 – A.l3.box05</t>
  </si>
  <si>
    <t>09.07.01.01</t>
  </si>
  <si>
    <t>parete sandwich</t>
  </si>
  <si>
    <t>09.03.02.03.e</t>
  </si>
  <si>
    <t>P06 – porta in legno su misura</t>
  </si>
  <si>
    <t>BOX 06 – A.l3.box06</t>
  </si>
  <si>
    <t>09.09.17</t>
  </si>
  <si>
    <t>mensola, veletta e cornice (tipo A, B, C)</t>
  </si>
  <si>
    <t>a corpol</t>
  </si>
  <si>
    <t>BOX 07 – A.l3.box07</t>
  </si>
  <si>
    <t>12.04.01.01.d*</t>
  </si>
  <si>
    <t>BOX 08 – A.l3.box08</t>
  </si>
  <si>
    <t>veletta sopra le pareti mobili sp.100 mm</t>
  </si>
  <si>
    <t>mensola, veletta e cornice (tipo E, F, G)</t>
  </si>
  <si>
    <t>09.09.12.a</t>
  </si>
  <si>
    <t>BOX 09 – A.l3.box09</t>
  </si>
  <si>
    <t>BOX 10 – A.l3.box10</t>
  </si>
  <si>
    <t>mensola, veletta e cornice (tipo D)</t>
  </si>
  <si>
    <t>BOX 11 – A.l3.box11</t>
  </si>
  <si>
    <t>mensola, veletta e cornice (tipo H)</t>
  </si>
  <si>
    <t xml:space="preserve"> GUARDAROBA – GARDEROBE– A.l3.m02</t>
  </si>
  <si>
    <t>A3.31 (A-B)</t>
  </si>
  <si>
    <t>V01 – parete divisoria vetrata h 2,70 m</t>
  </si>
  <si>
    <t>A3.22 (A-B-C-D-E)</t>
  </si>
  <si>
    <t>V01 – parete divisoria vetrata h 2,60 m</t>
  </si>
  <si>
    <t>12.04.01.01.e</t>
  </si>
  <si>
    <t>P08 - porta vetrata a battente h 2,60 m</t>
  </si>
  <si>
    <t>A3.37 O</t>
  </si>
  <si>
    <t>P02B - porta vetrata a battente h 2,70 m</t>
  </si>
  <si>
    <t>A3.04 (A-B)</t>
  </si>
  <si>
    <t>A3.05</t>
  </si>
  <si>
    <t>V04 – parete divisoria in cartongesso con terminale in vetro</t>
  </si>
  <si>
    <t>A3.07</t>
  </si>
  <si>
    <t>A3.11</t>
  </si>
  <si>
    <t>V01 – parete divisoria vetrata h 2,97 m</t>
  </si>
  <si>
    <t>A3.15</t>
  </si>
  <si>
    <t>LIVELLO 4</t>
  </si>
  <si>
    <t>BOX 01 – A.l4.box01</t>
  </si>
  <si>
    <t>BOX 02 – A.l4.box02</t>
  </si>
  <si>
    <t>BOX 03 – A.l4.box03</t>
  </si>
  <si>
    <t>BOX 04 – A.l4.box04</t>
  </si>
  <si>
    <t>BOX 05 – A.l4.box05</t>
  </si>
  <si>
    <t xml:space="preserve">veletta sopra le pareti mobili sp. 300 mm </t>
  </si>
  <si>
    <t>BOX 06 – A.l4.box06</t>
  </si>
  <si>
    <t>GUARDAROBA – GARDEROBE - A.l4.m02</t>
  </si>
  <si>
    <t xml:space="preserve">CUCINA - KÜCHE – A.l4.m01 </t>
  </si>
  <si>
    <t>THINK TANK – A.l4.m03 – A.l4.m04</t>
  </si>
  <si>
    <t>Parete sandwich think tank</t>
  </si>
  <si>
    <t>07.01.03.14 h</t>
  </si>
  <si>
    <t>Controparete think tank</t>
  </si>
  <si>
    <t>09.09.18</t>
  </si>
  <si>
    <t>Mensola e cornice think tank</t>
  </si>
  <si>
    <t>09.09.19</t>
  </si>
  <si>
    <t>Tavolo think tank</t>
  </si>
  <si>
    <t>09.09.20</t>
  </si>
  <si>
    <t>Seduta think tank</t>
  </si>
  <si>
    <t>V01 – parete divisoria vetrata h 2,10 m</t>
  </si>
  <si>
    <t>12.04.01.01.c</t>
  </si>
  <si>
    <t>P00 - porta vetrata a battente h 2,10 m</t>
  </si>
  <si>
    <t>A4.04 (A-B)</t>
  </si>
  <si>
    <t>A4.06 (A-B)</t>
  </si>
  <si>
    <t>V01 - Parete divisoria vetrata h 2,61 m</t>
  </si>
  <si>
    <t>A4.07 (A-B)</t>
  </si>
  <si>
    <t>A4.12 (A-B)</t>
  </si>
  <si>
    <t>A4.19 (A-B-F)</t>
  </si>
  <si>
    <t>A4.23 (A-B-C-D)</t>
  </si>
  <si>
    <t>P02 – porta vetrata a battente h 2,70 m</t>
  </si>
  <si>
    <t>raccordi perimetrali</t>
  </si>
  <si>
    <t>A4.27 (A-B)</t>
  </si>
  <si>
    <t>A4.29 (B-H-N)</t>
  </si>
  <si>
    <t>P02B – porta vetrata a battente h 2,70 m</t>
  </si>
  <si>
    <t>ALLEGATO C1 - Oneri sicurezza LISTA DELLE CATEGORIE DI LAVORAZIONE E FORNITURE OFFERTA CON PREZZI UNITARI
ANLAGE C1 - auf Aufmaß VERZEICHNIS DER ARBEITEN UND LIEFERUNGEN ANGEBOT MIT EINHEITSPREISEN</t>
  </si>
  <si>
    <t>Importo totale oneri di sicurezza:</t>
  </si>
  <si>
    <t>Oneri sicurezza</t>
  </si>
  <si>
    <t>k001</t>
  </si>
  <si>
    <t>Delimitazione delle aree d'intervento</t>
  </si>
  <si>
    <t>k002</t>
  </si>
  <si>
    <t>Impiego di trabatello</t>
  </si>
  <si>
    <t>k003</t>
  </si>
  <si>
    <t>telaio di sostegno degli elementi a soffitto</t>
  </si>
  <si>
    <t>k004</t>
  </si>
  <si>
    <t>estintore</t>
  </si>
  <si>
    <t>k005</t>
  </si>
  <si>
    <t>impianto elettrico di illuminazione</t>
  </si>
  <si>
    <t>Gemeinde</t>
  </si>
  <si>
    <t>Comune</t>
  </si>
  <si>
    <t>Aldein</t>
  </si>
  <si>
    <t>Aldino</t>
  </si>
  <si>
    <t>Andrian</t>
  </si>
  <si>
    <t>Andriano</t>
  </si>
  <si>
    <t>Altrei</t>
  </si>
  <si>
    <t>Anterivo</t>
  </si>
  <si>
    <t>erreichbar über Hauptstraßen</t>
  </si>
  <si>
    <t>Eppan a.d.W.</t>
  </si>
  <si>
    <t>Appiano</t>
  </si>
  <si>
    <t>cantiere raggiungibile da viabilitá secondaria</t>
  </si>
  <si>
    <t>erreichbar über Nebenstraßen</t>
  </si>
  <si>
    <t>Hafling</t>
  </si>
  <si>
    <t>Avelengo</t>
  </si>
  <si>
    <t>in zona disagiata (altitudine, difficoltá di accesso)</t>
  </si>
  <si>
    <t>im Notstandsgebiet (Höhe, Schwierigkeiten beim Zugang)</t>
  </si>
  <si>
    <t>Abtei</t>
  </si>
  <si>
    <t>Badia</t>
  </si>
  <si>
    <t>in centro abitato</t>
  </si>
  <si>
    <t>innerhalb der Ortschaft</t>
  </si>
  <si>
    <t>Barbian</t>
  </si>
  <si>
    <t>Barbiano</t>
  </si>
  <si>
    <t>fuori centro abitato</t>
  </si>
  <si>
    <t>außerhalb der Ortschaft</t>
  </si>
  <si>
    <t>Bozen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</si>
  <si>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</si>
  <si>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</si>
  <si>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</si>
  <si>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</si>
  <si>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</si>
  <si>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</si>
  <si>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</si>
  <si>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</si>
  <si>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</si>
  <si>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</si>
  <si>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</si>
  <si>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</si>
  <si>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</t>
  </si>
  <si>
    <t>Caldaro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</si>
  <si>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</si>
  <si>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</si>
  <si>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</si>
  <si>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</si>
  <si>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</si>
  <si>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</si>
  <si>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</si>
  <si>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</si>
  <si>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</si>
  <si>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</si>
  <si>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</si>
  <si>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</si>
  <si>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</si>
  <si>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</si>
  <si>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</si>
  <si>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</si>
  <si>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a.d.W.</t>
  </si>
  <si>
    <t>Cortaccia s.S.d.V.</t>
  </si>
  <si>
    <t>Kurtinig a.d.W.</t>
  </si>
  <si>
    <t>Cortina s.S.d.V.</t>
  </si>
  <si>
    <t>Corvara</t>
  </si>
  <si>
    <t>Corvara in Badia</t>
  </si>
  <si>
    <t>Graun</t>
  </si>
  <si>
    <t>Curon</t>
  </si>
  <si>
    <t>Toblach</t>
  </si>
  <si>
    <t>Dobbiaco</t>
  </si>
  <si>
    <t>Neumarkt</t>
  </si>
  <si>
    <t>Egna</t>
  </si>
  <si>
    <t>Pfalzen</t>
  </si>
  <si>
    <t>Falzes</t>
  </si>
  <si>
    <t>Völs am Schlern</t>
  </si>
  <si>
    <t>Fiè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</si>
  <si>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</si>
  <si>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</si>
  <si>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</si>
  <si>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</si>
  <si>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</si>
  <si>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</si>
  <si>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</si>
  <si>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</si>
  <si>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</si>
  <si>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Wengen</t>
  </si>
  <si>
    <t>La Valle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</si>
  <si>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</si>
  <si>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</si>
  <si>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</si>
  <si>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</si>
  <si>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</si>
  <si>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</si>
  <si>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</si>
  <si>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</si>
  <si>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</si>
  <si>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</si>
  <si>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</si>
  <si>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</si>
  <si>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</si>
  <si>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</si>
  <si>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</si>
  <si>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a.d.W.</t>
  </si>
  <si>
    <t>Magrè s.S.d.V.</t>
  </si>
  <si>
    <t>Mals im Vinschgau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</si>
  <si>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</si>
  <si>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</si>
  <si>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</si>
  <si>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</si>
  <si>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</si>
  <si>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</si>
  <si>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</si>
  <si>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</si>
  <si>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</si>
  <si>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</si>
  <si>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</si>
  <si>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</si>
  <si>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</si>
  <si>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</si>
  <si>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</si>
  <si>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</si>
  <si>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</si>
  <si>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</si>
  <si>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</si>
  <si>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</si>
  <si>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</si>
  <si>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</si>
  <si>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</si>
  <si>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</si>
  <si>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</si>
  <si>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</si>
  <si>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</si>
  <si>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</si>
  <si>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</si>
  <si>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 Ulrich in Gröden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</si>
  <si>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</si>
  <si>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</si>
  <si>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</si>
  <si>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</si>
  <si>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</si>
  <si>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</si>
  <si>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</si>
  <si>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</si>
  <si>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</si>
  <si>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</si>
  <si>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</si>
  <si>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</si>
  <si>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</si>
  <si>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</si>
  <si>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</si>
  <si>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</si>
  <si>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</si>
  <si>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</si>
  <si>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</si>
  <si>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Rasun-Anterselva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</si>
  <si>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</si>
  <si>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</si>
  <si>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</si>
  <si>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</si>
  <si>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</si>
  <si>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</si>
  <si>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</si>
  <si>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</si>
  <si>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</si>
  <si>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</si>
  <si>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</si>
  <si>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</si>
  <si>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</si>
  <si>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</si>
  <si>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Thurn</t>
  </si>
  <si>
    <t>S. Martino in Badia</t>
  </si>
  <si>
    <t>St. Martin in Passeier</t>
  </si>
  <si>
    <t>S. Martino in Passiria</t>
  </si>
  <si>
    <t>St. Pankraz</t>
  </si>
  <si>
    <t>S. Pancrazio</t>
  </si>
  <si>
    <t>Salurn</t>
  </si>
  <si>
    <t>Salorno</t>
  </si>
  <si>
    <t>Innichen</t>
  </si>
  <si>
    <t>San Candido</t>
  </si>
  <si>
    <t>Jenesien</t>
  </si>
  <si>
    <t>San Genesio</t>
  </si>
  <si>
    <t>Sarntal</t>
  </si>
  <si>
    <t>Sarentino</t>
  </si>
  <si>
    <t>Schenna</t>
  </si>
  <si>
    <t>Scena</t>
  </si>
  <si>
    <t>Mühlwald</t>
  </si>
  <si>
    <t>Selva dei Molini</t>
  </si>
  <si>
    <t>Wolkenstein in G.</t>
  </si>
  <si>
    <t>Selva di Val Gardena</t>
  </si>
  <si>
    <t>U. l. Frau - St. Felix</t>
  </si>
  <si>
    <t>Senale - San Felice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</si>
  <si>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</si>
  <si>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</si>
  <si>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</si>
  <si>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</si>
  <si>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</si>
  <si>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</si>
  <si>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</si>
  <si>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</si>
  <si>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</si>
  <si>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</si>
  <si>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</si>
  <si>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</si>
  <si>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</si>
  <si>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</si>
  <si>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 d. W.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</si>
  <si>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</si>
  <si>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</si>
  <si>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</si>
  <si>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</si>
  <si>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</si>
  <si>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</si>
  <si>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</si>
  <si>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</si>
  <si>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</si>
  <si>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</si>
  <si>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</si>
  <si>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</si>
  <si>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</si>
  <si>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</si>
  <si>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</si>
  <si>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Pfitsch</t>
  </si>
  <si>
    <t>Val di Vizze</t>
  </si>
  <si>
    <t>Olang</t>
  </si>
  <si>
    <t>Valdaora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</si>
  <si>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</si>
  <si>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</si>
  <si>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</si>
  <si>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</si>
  <si>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</si>
  <si>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</si>
  <si>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</si>
  <si>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</si>
  <si>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Feldthurns</t>
  </si>
  <si>
    <t>Velturno</t>
  </si>
  <si>
    <t>Vöran</t>
  </si>
  <si>
    <t>Verano</t>
  </si>
  <si>
    <t>Niederdorf</t>
  </si>
  <si>
    <t>Villa Bassa</t>
  </si>
  <si>
    <t>Villanders</t>
  </si>
  <si>
    <t>Villandro</t>
  </si>
  <si>
    <t>Sterzing</t>
  </si>
  <si>
    <t>Vipiteno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</si>
</sst>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_-[$€]\ * #,##0.00_-;\-[$€]\ * #,##0.00_-;_-[$€]\ * \-??_-;_-@_-"/>
    <numFmt numFmtId="166" formatCode="_-* #,##0.00_-;\-* #,##0.00_-;_-* \-??_-;_-@_-"/>
    <numFmt numFmtId="167" formatCode="#,##0.00&quot; €&quot;"/>
    <numFmt numFmtId="168" formatCode="#,##0.00&quot; €&quot;;\-#,##0.00&quot; €&quot;"/>
    <numFmt numFmtId="169" formatCode="000000"/>
    <numFmt numFmtId="170" formatCode="00000000\-0"/>
    <numFmt numFmtId="171" formatCode="#,##0.00_ ;\-#,##0.00\ "/>
    <numFmt numFmtId="172" formatCode="dd/mm/yyyy;@"/>
    <numFmt numFmtId="173" formatCode="&quot;\;&quot;;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4">
    <font>
      <sz val="10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ill="0" applyBorder="0" applyProtection="0">
      <alignment wrapText="1"/>
    </xf>
    <xf numFmtId="0" fontId="34" fillId="28" borderId="0" applyNumberFormat="0" applyBorder="0" applyAlignment="0" applyProtection="0"/>
    <xf numFmtId="0" fontId="1" fillId="29" borderId="0" applyNumberFormat="0" applyBorder="0" applyProtection="0">
      <alignment horizontal="left" vertical="center" wrapText="1"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Protection="0">
      <alignment wrapText="1"/>
    </xf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Protection="0">
      <alignment wrapText="1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3" borderId="9" applyNumberFormat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2" fontId="3" fillId="34" borderId="13" xfId="49" applyNumberFormat="1" applyFont="1" applyFill="1" applyBorder="1" applyAlignment="1" applyProtection="1">
      <alignment vertical="center" wrapText="1"/>
      <protection/>
    </xf>
    <xf numFmtId="168" fontId="3" fillId="0" borderId="0" xfId="49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168" fontId="3" fillId="0" borderId="0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vertical="center"/>
    </xf>
    <xf numFmtId="0" fontId="5" fillId="34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169" fontId="5" fillId="34" borderId="13" xfId="0" applyNumberFormat="1" applyFont="1" applyFill="1" applyBorder="1" applyAlignment="1" applyProtection="1">
      <alignment vertical="center"/>
      <protection hidden="1"/>
    </xf>
    <xf numFmtId="169" fontId="5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/>
    </xf>
    <xf numFmtId="169" fontId="5" fillId="0" borderId="0" xfId="0" applyNumberFormat="1" applyFont="1" applyFill="1" applyBorder="1" applyAlignment="1" applyProtection="1">
      <alignment vertical="center"/>
      <protection hidden="1"/>
    </xf>
    <xf numFmtId="170" fontId="5" fillId="34" borderId="13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70" fontId="5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171" fontId="3" fillId="0" borderId="0" xfId="49" applyNumberFormat="1" applyFont="1" applyFill="1" applyBorder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4" fillId="35" borderId="11" xfId="0" applyNumberFormat="1" applyFont="1" applyFill="1" applyBorder="1" applyAlignment="1" applyProtection="1">
      <alignment vertical="center" wrapText="1"/>
      <protection hidden="1"/>
    </xf>
    <xf numFmtId="49" fontId="4" fillId="35" borderId="12" xfId="0" applyNumberFormat="1" applyFont="1" applyFill="1" applyBorder="1" applyAlignment="1" applyProtection="1">
      <alignment vertical="center" wrapText="1"/>
      <protection hidden="1"/>
    </xf>
    <xf numFmtId="49" fontId="4" fillId="35" borderId="14" xfId="0" applyNumberFormat="1" applyFont="1" applyFill="1" applyBorder="1" applyAlignment="1" applyProtection="1">
      <alignment vertical="center" wrapText="1"/>
      <protection hidden="1"/>
    </xf>
    <xf numFmtId="2" fontId="5" fillId="35" borderId="13" xfId="49" applyNumberFormat="1" applyFont="1" applyFill="1" applyBorder="1" applyAlignment="1" applyProtection="1">
      <alignment horizontal="right" vertical="center" indent="1"/>
      <protection hidden="1"/>
    </xf>
    <xf numFmtId="10" fontId="5" fillId="35" borderId="13" xfId="62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horizontal="right" wrapText="1"/>
      <protection hidden="1"/>
    </xf>
    <xf numFmtId="172" fontId="5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textRotation="90" wrapText="1"/>
      <protection hidden="1"/>
    </xf>
    <xf numFmtId="0" fontId="3" fillId="35" borderId="14" xfId="0" applyFont="1" applyFill="1" applyBorder="1" applyAlignment="1" applyProtection="1">
      <alignment horizontal="center" vertical="center" textRotation="90" wrapText="1"/>
      <protection hidden="1"/>
    </xf>
    <xf numFmtId="9" fontId="0" fillId="0" borderId="0" xfId="0" applyNumberFormat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34" borderId="13" xfId="0" applyFont="1" applyFill="1" applyBorder="1" applyAlignment="1" applyProtection="1">
      <alignment vertical="center" wrapText="1"/>
      <protection hidden="1"/>
    </xf>
    <xf numFmtId="0" fontId="3" fillId="34" borderId="13" xfId="0" applyNumberFormat="1" applyFont="1" applyFill="1" applyBorder="1" applyAlignment="1" applyProtection="1">
      <alignment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2" fontId="3" fillId="34" borderId="13" xfId="0" applyNumberFormat="1" applyFont="1" applyFill="1" applyBorder="1" applyAlignment="1" applyProtection="1">
      <alignment vertical="center" wrapText="1"/>
      <protection hidden="1" locked="0"/>
    </xf>
    <xf numFmtId="2" fontId="3" fillId="0" borderId="13" xfId="0" applyNumberFormat="1" applyFont="1" applyFill="1" applyBorder="1" applyAlignment="1" applyProtection="1">
      <alignment vertical="center" wrapText="1"/>
      <protection hidden="1"/>
    </xf>
    <xf numFmtId="167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13" xfId="0" applyNumberFormat="1" applyFont="1" applyFill="1" applyBorder="1" applyAlignment="1" applyProtection="1">
      <alignment vertical="center" wrapText="1"/>
      <protection hidden="1"/>
    </xf>
    <xf numFmtId="173" fontId="0" fillId="0" borderId="0" xfId="0" applyNumberFormat="1" applyAlignment="1" applyProtection="1">
      <alignment/>
      <protection hidden="1"/>
    </xf>
    <xf numFmtId="10" fontId="0" fillId="0" borderId="0" xfId="62" applyNumberFormat="1" applyFont="1" applyFill="1" applyBorder="1" applyAlignment="1" applyProtection="1">
      <alignment/>
      <protection hidden="1"/>
    </xf>
    <xf numFmtId="9" fontId="0" fillId="0" borderId="0" xfId="62" applyFont="1" applyFill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5" fillId="35" borderId="11" xfId="0" applyNumberFormat="1" applyFont="1" applyFill="1" applyBorder="1" applyAlignment="1" applyProtection="1">
      <alignment vertical="center" wrapText="1"/>
      <protection hidden="1"/>
    </xf>
    <xf numFmtId="49" fontId="5" fillId="35" borderId="12" xfId="0" applyNumberFormat="1" applyFont="1" applyFill="1" applyBorder="1" applyAlignment="1" applyProtection="1">
      <alignment vertical="center" wrapText="1"/>
      <protection hidden="1"/>
    </xf>
    <xf numFmtId="2" fontId="5" fillId="35" borderId="13" xfId="0" applyNumberFormat="1" applyFont="1" applyFill="1" applyBorder="1" applyAlignment="1" applyProtection="1">
      <alignment horizontal="right" vertical="center" indent="1"/>
      <protection hidden="1"/>
    </xf>
    <xf numFmtId="2" fontId="5" fillId="36" borderId="13" xfId="49" applyNumberFormat="1" applyFont="1" applyFill="1" applyBorder="1" applyAlignment="1" applyProtection="1">
      <alignment horizontal="right" vertical="center" inden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textRotation="90" wrapText="1"/>
      <protection hidden="1"/>
    </xf>
    <xf numFmtId="0" fontId="3" fillId="35" borderId="17" xfId="0" applyFont="1" applyFill="1" applyBorder="1" applyAlignment="1" applyProtection="1">
      <alignment horizontal="center" vertical="center" textRotation="90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right" vertical="center" wrapText="1"/>
      <protection hidden="1"/>
    </xf>
    <xf numFmtId="0" fontId="3" fillId="35" borderId="18" xfId="0" applyFont="1" applyFill="1" applyBorder="1" applyAlignment="1" applyProtection="1">
      <alignment horizontal="center" vertical="center" textRotation="90" wrapText="1"/>
      <protection hidden="1"/>
    </xf>
    <xf numFmtId="0" fontId="0" fillId="35" borderId="16" xfId="0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vertical="center"/>
      <protection hidden="1"/>
    </xf>
    <xf numFmtId="0" fontId="5" fillId="35" borderId="18" xfId="0" applyFont="1" applyFill="1" applyBorder="1" applyAlignment="1" applyProtection="1">
      <alignment horizontal="right" vertical="center"/>
      <protection hidden="1"/>
    </xf>
    <xf numFmtId="0" fontId="5" fillId="35" borderId="17" xfId="0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vertical="center" wrapText="1"/>
      <protection hidden="1"/>
    </xf>
    <xf numFmtId="0" fontId="3" fillId="34" borderId="19" xfId="0" applyNumberFormat="1" applyFont="1" applyFill="1" applyBorder="1" applyAlignment="1" applyProtection="1">
      <alignment vertical="center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2" fontId="3" fillId="34" borderId="19" xfId="0" applyNumberFormat="1" applyFont="1" applyFill="1" applyBorder="1" applyAlignment="1" applyProtection="1">
      <alignment vertical="center" wrapText="1"/>
      <protection hidden="1"/>
    </xf>
    <xf numFmtId="2" fontId="3" fillId="34" borderId="19" xfId="0" applyNumberFormat="1" applyFont="1" applyFill="1" applyBorder="1" applyAlignment="1" applyProtection="1">
      <alignment vertical="center" wrapText="1"/>
      <protection hidden="1" locked="0"/>
    </xf>
    <xf numFmtId="2" fontId="3" fillId="0" borderId="19" xfId="0" applyNumberFormat="1" applyFont="1" applyFill="1" applyBorder="1" applyAlignment="1" applyProtection="1">
      <alignment vertical="center" wrapText="1"/>
      <protection hidden="1"/>
    </xf>
    <xf numFmtId="167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vertical="center" wrapText="1"/>
      <protection hidden="1"/>
    </xf>
    <xf numFmtId="0" fontId="3" fillId="34" borderId="15" xfId="0" applyNumberFormat="1" applyFont="1" applyFill="1" applyBorder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2" fontId="3" fillId="34" borderId="15" xfId="0" applyNumberFormat="1" applyFont="1" applyFill="1" applyBorder="1" applyAlignment="1" applyProtection="1">
      <alignment vertical="center" wrapText="1"/>
      <protection hidden="1"/>
    </xf>
    <xf numFmtId="2" fontId="3" fillId="34" borderId="15" xfId="0" applyNumberFormat="1" applyFont="1" applyFill="1" applyBorder="1" applyAlignment="1" applyProtection="1">
      <alignment vertical="center" wrapText="1"/>
      <protection hidden="1" locked="0"/>
    </xf>
    <xf numFmtId="2" fontId="3" fillId="0" borderId="15" xfId="0" applyNumberFormat="1" applyFont="1" applyFill="1" applyBorder="1" applyAlignment="1" applyProtection="1">
      <alignment vertical="center" wrapText="1"/>
      <protection hidden="1"/>
    </xf>
    <xf numFmtId="167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vertical="center" wrapText="1"/>
      <protection hidden="1"/>
    </xf>
    <xf numFmtId="0" fontId="3" fillId="34" borderId="20" xfId="0" applyNumberFormat="1" applyFont="1" applyFill="1" applyBorder="1" applyAlignment="1" applyProtection="1">
      <alignment vertical="center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2" fontId="3" fillId="34" borderId="20" xfId="0" applyNumberFormat="1" applyFont="1" applyFill="1" applyBorder="1" applyAlignment="1" applyProtection="1">
      <alignment vertical="center" wrapText="1"/>
      <protection hidden="1"/>
    </xf>
    <xf numFmtId="2" fontId="3" fillId="34" borderId="20" xfId="0" applyNumberFormat="1" applyFont="1" applyFill="1" applyBorder="1" applyAlignment="1" applyProtection="1">
      <alignment vertical="center" wrapText="1"/>
      <protection hidden="1" locked="0"/>
    </xf>
    <xf numFmtId="2" fontId="3" fillId="0" borderId="20" xfId="0" applyNumberFormat="1" applyFont="1" applyFill="1" applyBorder="1" applyAlignment="1" applyProtection="1">
      <alignment vertical="center" wrapText="1"/>
      <protection hidden="1"/>
    </xf>
    <xf numFmtId="167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8" xfId="0" applyFont="1" applyFill="1" applyBorder="1" applyAlignment="1" applyProtection="1">
      <alignment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 locked="0"/>
    </xf>
    <xf numFmtId="0" fontId="5" fillId="35" borderId="17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34" borderId="13" xfId="0" applyNumberFormat="1" applyFont="1" applyFill="1" applyBorder="1" applyAlignment="1" applyProtection="1">
      <alignment vertical="center"/>
      <protection hidden="1"/>
    </xf>
    <xf numFmtId="2" fontId="3" fillId="34" borderId="13" xfId="0" applyNumberFormat="1" applyFont="1" applyFill="1" applyBorder="1" applyAlignment="1" applyProtection="1">
      <alignment vertical="center" wrapText="1"/>
      <protection hidden="1"/>
    </xf>
    <xf numFmtId="0" fontId="3" fillId="37" borderId="13" xfId="0" applyFont="1" applyFill="1" applyBorder="1" applyAlignment="1" applyProtection="1">
      <alignment horizontal="center" vertical="center"/>
      <protection hidden="1"/>
    </xf>
    <xf numFmtId="2" fontId="3" fillId="38" borderId="13" xfId="0" applyNumberFormat="1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vertical="center" wrapText="1"/>
      <protection hidden="1" locked="0"/>
    </xf>
    <xf numFmtId="0" fontId="3" fillId="0" borderId="13" xfId="0" applyNumberFormat="1" applyFont="1" applyFill="1" applyBorder="1" applyAlignment="1" applyProtection="1">
      <alignment vertical="center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2" fontId="3" fillId="0" borderId="13" xfId="0" applyNumberFormat="1" applyFont="1" applyFill="1" applyBorder="1" applyAlignment="1" applyProtection="1">
      <alignment vertical="center" wrapText="1"/>
      <protection hidden="1" locked="0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11" xfId="0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right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 locked="0"/>
    </xf>
    <xf numFmtId="0" fontId="5" fillId="35" borderId="14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>
      <alignment horizontal="right" vertical="center"/>
      <protection hidden="1"/>
    </xf>
    <xf numFmtId="2" fontId="3" fillId="39" borderId="13" xfId="0" applyNumberFormat="1" applyFont="1" applyFill="1" applyBorder="1" applyAlignment="1" applyProtection="1">
      <alignment vertical="center" wrapText="1"/>
      <protection hidden="1"/>
    </xf>
    <xf numFmtId="0" fontId="3" fillId="40" borderId="13" xfId="0" applyFont="1" applyFill="1" applyBorder="1" applyAlignment="1" applyProtection="1">
      <alignment vertical="center" wrapText="1"/>
      <protection hidden="1"/>
    </xf>
    <xf numFmtId="0" fontId="3" fillId="39" borderId="13" xfId="0" applyNumberFormat="1" applyFont="1" applyFill="1" applyBorder="1" applyAlignment="1" applyProtection="1">
      <alignment vertical="center"/>
      <protection hidden="1"/>
    </xf>
    <xf numFmtId="0" fontId="3" fillId="38" borderId="13" xfId="0" applyFont="1" applyFill="1" applyBorder="1" applyAlignment="1" applyProtection="1">
      <alignment vertical="center" wrapText="1"/>
      <protection hidden="1"/>
    </xf>
    <xf numFmtId="0" fontId="3" fillId="38" borderId="15" xfId="0" applyFont="1" applyFill="1" applyBorder="1" applyAlignment="1" applyProtection="1">
      <alignment vertical="center" wrapText="1"/>
      <protection hidden="1"/>
    </xf>
    <xf numFmtId="0" fontId="3" fillId="41" borderId="12" xfId="0" applyFont="1" applyFill="1" applyBorder="1" applyAlignment="1" applyProtection="1">
      <alignment vertical="center"/>
      <protection hidden="1"/>
    </xf>
    <xf numFmtId="0" fontId="3" fillId="38" borderId="19" xfId="0" applyFont="1" applyFill="1" applyBorder="1" applyAlignment="1" applyProtection="1">
      <alignment vertical="center" wrapText="1"/>
      <protection hidden="1"/>
    </xf>
    <xf numFmtId="0" fontId="3" fillId="41" borderId="19" xfId="0" applyFont="1" applyFill="1" applyBorder="1" applyAlignment="1" applyProtection="1">
      <alignment horizontal="center" vertical="center"/>
      <protection hidden="1"/>
    </xf>
    <xf numFmtId="0" fontId="3" fillId="41" borderId="13" xfId="0" applyFont="1" applyFill="1" applyBorder="1" applyAlignment="1" applyProtection="1">
      <alignment horizontal="center" vertical="center"/>
      <protection hidden="1"/>
    </xf>
    <xf numFmtId="0" fontId="3" fillId="37" borderId="15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 wrapText="1"/>
      <protection hidden="1"/>
    </xf>
    <xf numFmtId="0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2" fontId="3" fillId="0" borderId="15" xfId="0" applyNumberFormat="1" applyFont="1" applyFill="1" applyBorder="1" applyAlignment="1" applyProtection="1">
      <alignment vertical="center" wrapText="1"/>
      <protection hidden="1" locked="0"/>
    </xf>
    <xf numFmtId="0" fontId="0" fillId="41" borderId="11" xfId="0" applyFill="1" applyBorder="1" applyAlignment="1" applyProtection="1">
      <alignment/>
      <protection/>
    </xf>
    <xf numFmtId="0" fontId="3" fillId="41" borderId="15" xfId="0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vertical="center"/>
      <protection hidden="1"/>
    </xf>
    <xf numFmtId="0" fontId="3" fillId="35" borderId="18" xfId="0" applyFont="1" applyFill="1" applyBorder="1" applyAlignment="1" applyProtection="1">
      <alignment vertical="center"/>
      <protection hidden="1" locked="0"/>
    </xf>
    <xf numFmtId="0" fontId="3" fillId="35" borderId="17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vertical="center" wrapText="1"/>
      <protection hidden="1"/>
    </xf>
    <xf numFmtId="167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right" vertical="center" wrapText="1"/>
      <protection hidden="1"/>
    </xf>
    <xf numFmtId="49" fontId="3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9" fillId="42" borderId="13" xfId="0" applyFont="1" applyFill="1" applyBorder="1" applyAlignment="1">
      <alignment horizontal="center" vertical="center"/>
    </xf>
    <xf numFmtId="0" fontId="9" fillId="42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4" fillId="35" borderId="13" xfId="0" applyFont="1" applyFill="1" applyBorder="1" applyAlignment="1" applyProtection="1">
      <alignment horizontal="center" wrapText="1"/>
      <protection hidden="1"/>
    </xf>
    <xf numFmtId="167" fontId="5" fillId="0" borderId="13" xfId="0" applyNumberFormat="1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/>
      <protection hidden="1" locked="0"/>
    </xf>
    <xf numFmtId="0" fontId="3" fillId="36" borderId="13" xfId="0" applyFont="1" applyFill="1" applyBorder="1" applyAlignment="1" applyProtection="1">
      <alignment horizontal="center"/>
      <protection locked="0"/>
    </xf>
    <xf numFmtId="168" fontId="7" fillId="43" borderId="13" xfId="49" applyNumberFormat="1" applyFont="1" applyFill="1" applyBorder="1" applyAlignment="1" applyProtection="1">
      <alignment horizontal="center" vertical="center" wrapText="1"/>
      <protection hidden="1" locked="0"/>
    </xf>
    <xf numFmtId="168" fontId="3" fillId="35" borderId="13" xfId="49" applyNumberFormat="1" applyFont="1" applyFill="1" applyBorder="1" applyAlignment="1" applyProtection="1">
      <alignment horizontal="center" vertical="center" wrapText="1"/>
      <protection hidden="1" locked="0"/>
    </xf>
    <xf numFmtId="2" fontId="3" fillId="35" borderId="13" xfId="49" applyNumberFormat="1" applyFont="1" applyFill="1" applyBorder="1" applyAlignment="1" applyProtection="1">
      <alignment vertical="center" wrapText="1"/>
      <protection hidden="1" locked="0"/>
    </xf>
    <xf numFmtId="168" fontId="3" fillId="43" borderId="13" xfId="49" applyNumberFormat="1" applyFont="1" applyFill="1" applyBorder="1" applyAlignment="1" applyProtection="1">
      <alignment horizontal="center" vertical="center" wrapText="1"/>
      <protection hidden="1" locked="0"/>
    </xf>
    <xf numFmtId="2" fontId="3" fillId="43" borderId="13" xfId="49" applyNumberFormat="1" applyFont="1" applyFill="1" applyBorder="1" applyAlignment="1" applyProtection="1">
      <alignment vertical="center" wrapText="1"/>
      <protection hidden="1" locked="0"/>
    </xf>
    <xf numFmtId="2" fontId="0" fillId="35" borderId="13" xfId="0" applyNumberFormat="1" applyFill="1" applyBorder="1" applyAlignment="1" applyProtection="1">
      <alignment/>
      <protection hidden="1"/>
    </xf>
    <xf numFmtId="10" fontId="3" fillId="35" borderId="13" xfId="62" applyNumberFormat="1" applyFont="1" applyFill="1" applyBorder="1" applyAlignment="1" applyProtection="1">
      <alignment vertical="center" wrapText="1"/>
      <protection hidden="1" locked="0"/>
    </xf>
    <xf numFmtId="168" fontId="3" fillId="36" borderId="13" xfId="49" applyNumberFormat="1" applyFont="1" applyFill="1" applyBorder="1" applyAlignment="1" applyProtection="1">
      <alignment horizontal="center" vertical="center" wrapText="1"/>
      <protection hidden="1" locked="0"/>
    </xf>
    <xf numFmtId="2" fontId="3" fillId="43" borderId="13" xfId="49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>
      <alignment horizontal="center" vertical="center" wrapText="1"/>
      <protection hidden="1"/>
    </xf>
    <xf numFmtId="49" fontId="5" fillId="35" borderId="13" xfId="0" applyNumberFormat="1" applyFont="1" applyFill="1" applyBorder="1" applyAlignment="1" applyProtection="1">
      <alignment vertical="center" wrapText="1"/>
      <protection hidden="1"/>
    </xf>
    <xf numFmtId="0" fontId="5" fillId="35" borderId="13" xfId="0" applyNumberFormat="1" applyFont="1" applyFill="1" applyBorder="1" applyAlignment="1" applyProtection="1">
      <alignment vertical="center" wrapText="1"/>
      <protection hidden="1"/>
    </xf>
    <xf numFmtId="49" fontId="5" fillId="35" borderId="11" xfId="0" applyNumberFormat="1" applyFont="1" applyFill="1" applyBorder="1" applyAlignment="1" applyProtection="1">
      <alignment wrapText="1"/>
      <protection hidden="1"/>
    </xf>
    <xf numFmtId="49" fontId="5" fillId="35" borderId="11" xfId="0" applyNumberFormat="1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vertical="center"/>
      <protection hidden="1"/>
    </xf>
  </cellXfs>
  <cellStyles count="6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eading1 1" xfId="48"/>
    <cellStyle name="Comma" xfId="49"/>
    <cellStyle name="Komma 2" xfId="50"/>
    <cellStyle name="Migliaia 2" xfId="51"/>
    <cellStyle name="Migliaia 2 2" xfId="52"/>
    <cellStyle name="Neutral" xfId="53"/>
    <cellStyle name="Normal 2" xfId="54"/>
    <cellStyle name="Normale 2" xfId="55"/>
    <cellStyle name="Normale 2 2" xfId="56"/>
    <cellStyle name="Normale 3" xfId="57"/>
    <cellStyle name="Notiz" xfId="58"/>
    <cellStyle name="Percent 2" xfId="59"/>
    <cellStyle name="Percentuale 2" xfId="60"/>
    <cellStyle name="Percentuale 2 2" xfId="61"/>
    <cellStyle name="Percent" xfId="62"/>
    <cellStyle name="Prozent 2" xfId="63"/>
    <cellStyle name="Prozent 3" xfId="64"/>
    <cellStyle name="Schlecht" xfId="65"/>
    <cellStyle name="Standard 2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Currency" xfId="73"/>
    <cellStyle name="Currency [0]" xfId="74"/>
    <cellStyle name="Währung 2" xfId="75"/>
    <cellStyle name="Warnender Text" xfId="76"/>
    <cellStyle name="Zelle überprüfen" xfId="77"/>
  </cellStyles>
  <dxfs count="25"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C1">
      <selection activeCell="G17" sqref="G17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1.7109375" style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2"/>
    </row>
    <row r="3" spans="1:8" ht="12.75" customHeight="1">
      <c r="A3" s="192" t="s">
        <v>1</v>
      </c>
      <c r="B3" s="192"/>
      <c r="C3" s="192"/>
      <c r="D3" s="193" t="s">
        <v>2</v>
      </c>
      <c r="E3" s="193"/>
      <c r="F3" s="193"/>
      <c r="G3" s="193"/>
      <c r="H3" s="193"/>
    </row>
    <row r="4" spans="1:7" ht="12.75">
      <c r="A4" s="1"/>
      <c r="C4" s="3"/>
      <c r="F4" s="4"/>
      <c r="G4" s="4"/>
    </row>
    <row r="5" spans="1:7" ht="13.5">
      <c r="A5" s="5" t="s">
        <v>3</v>
      </c>
      <c r="B5" s="5"/>
      <c r="C5" s="6"/>
      <c r="D5" s="5"/>
      <c r="E5" s="7"/>
      <c r="F5" s="8"/>
      <c r="G5" s="8"/>
    </row>
    <row r="6" spans="1:8" ht="12.75" customHeight="1">
      <c r="A6" s="9" t="s">
        <v>4</v>
      </c>
      <c r="B6" s="10"/>
      <c r="C6" s="11"/>
      <c r="D6" s="10"/>
      <c r="E6" s="194" t="s">
        <v>5</v>
      </c>
      <c r="F6" s="194"/>
      <c r="G6" s="195"/>
      <c r="H6" s="195"/>
    </row>
    <row r="7" spans="1:8" ht="12.75">
      <c r="A7" s="12"/>
      <c r="B7" s="13"/>
      <c r="C7" s="14"/>
      <c r="D7"/>
      <c r="E7"/>
      <c r="F7" s="15"/>
      <c r="G7" s="4"/>
      <c r="H7" s="15"/>
    </row>
    <row r="8" spans="1:8" ht="12.75" customHeight="1">
      <c r="A8" s="16" t="s">
        <v>6</v>
      </c>
      <c r="B8" s="17"/>
      <c r="C8" s="18"/>
      <c r="D8" s="17"/>
      <c r="E8" s="196" t="s">
        <v>7</v>
      </c>
      <c r="F8" s="196"/>
      <c r="G8" s="197"/>
      <c r="H8" s="197"/>
    </row>
    <row r="9" spans="1:8" ht="12.75">
      <c r="A9" s="12"/>
      <c r="B9" s="13"/>
      <c r="C9" s="14"/>
      <c r="D9"/>
      <c r="E9"/>
      <c r="F9" s="15"/>
      <c r="G9" s="4"/>
      <c r="H9" s="15"/>
    </row>
    <row r="10" spans="1:8" ht="12.75">
      <c r="A10" s="9" t="s">
        <v>8</v>
      </c>
      <c r="B10" s="10"/>
      <c r="C10" s="11"/>
      <c r="D10" s="10"/>
      <c r="E10" s="19"/>
      <c r="F10" s="15"/>
      <c r="G10" s="4"/>
      <c r="H10" s="15"/>
    </row>
    <row r="11" spans="1:8" ht="12.75">
      <c r="A11" s="9" t="s">
        <v>9</v>
      </c>
      <c r="B11" s="10"/>
      <c r="C11" s="11"/>
      <c r="D11" s="10"/>
      <c r="E11" s="19">
        <v>1940374.9</v>
      </c>
      <c r="F11" s="20"/>
      <c r="G11" s="20"/>
      <c r="H11" s="20"/>
    </row>
    <row r="12" spans="1:8" ht="12.75">
      <c r="A12" s="21" t="s">
        <v>10</v>
      </c>
      <c r="B12" s="22"/>
      <c r="C12" s="22"/>
      <c r="D12" s="22"/>
      <c r="E12" s="19"/>
      <c r="F12" s="4"/>
      <c r="G12" s="23"/>
      <c r="H12" s="23"/>
    </row>
    <row r="13" spans="1:8" ht="12.75">
      <c r="A13" s="21" t="s">
        <v>11</v>
      </c>
      <c r="B13" s="24"/>
      <c r="C13" s="24"/>
      <c r="D13" s="24"/>
      <c r="E13" s="19"/>
      <c r="F13" s="4"/>
      <c r="G13" s="4"/>
      <c r="H13" s="15"/>
    </row>
    <row r="14" spans="1:7" ht="12.75">
      <c r="A14" s="1"/>
      <c r="E14" s="3"/>
      <c r="F14" s="4"/>
      <c r="G14" s="4"/>
    </row>
    <row r="15" spans="1:8" ht="12.75">
      <c r="A15" s="9" t="s">
        <v>12</v>
      </c>
      <c r="B15" s="10"/>
      <c r="C15" s="10"/>
      <c r="D15" s="10"/>
      <c r="E15" s="25"/>
      <c r="F15" s="26"/>
      <c r="G15" s="26"/>
      <c r="H15" s="26"/>
    </row>
    <row r="16" spans="1:8" ht="12.75">
      <c r="A16" s="1"/>
      <c r="F16" s="4"/>
      <c r="G16" s="4"/>
      <c r="H16" s="15"/>
    </row>
    <row r="17" spans="1:8" ht="12.75">
      <c r="A17" s="9" t="s">
        <v>13</v>
      </c>
      <c r="B17" s="27"/>
      <c r="C17" s="27"/>
      <c r="D17" s="28"/>
      <c r="E17" s="25">
        <v>2015</v>
      </c>
      <c r="F17" s="4"/>
      <c r="G17" s="4"/>
      <c r="H17" s="15"/>
    </row>
    <row r="18" spans="1:8" ht="12.75">
      <c r="A18" s="1"/>
      <c r="F18" s="4"/>
      <c r="G18" s="4"/>
      <c r="H18" s="15"/>
    </row>
    <row r="19" spans="1:8" ht="12.75">
      <c r="A19" s="16" t="s">
        <v>14</v>
      </c>
      <c r="B19" s="17"/>
      <c r="C19" s="17"/>
      <c r="D19" s="17"/>
      <c r="E19" s="29"/>
      <c r="F19" s="30"/>
      <c r="G19" s="30"/>
      <c r="H19" s="30"/>
    </row>
    <row r="20" spans="1:8" ht="12.75">
      <c r="A20" s="31"/>
      <c r="B20" s="31"/>
      <c r="C20" s="31"/>
      <c r="D20" s="31"/>
      <c r="E20" s="32"/>
      <c r="F20" s="30"/>
      <c r="G20" s="30"/>
      <c r="H20" s="30"/>
    </row>
    <row r="21" spans="1:8" ht="12.75">
      <c r="A21" s="16" t="s">
        <v>15</v>
      </c>
      <c r="B21" s="17"/>
      <c r="C21" s="18"/>
      <c r="D21" s="17"/>
      <c r="E21" s="214">
        <v>6795521155</v>
      </c>
      <c r="F21" s="30"/>
      <c r="G21" s="30"/>
      <c r="H21" s="30"/>
    </row>
    <row r="22" spans="1:8" ht="12.75">
      <c r="A22" s="1"/>
      <c r="B22" s="34"/>
      <c r="C22" s="34"/>
      <c r="D22" s="34"/>
      <c r="E22" s="34"/>
      <c r="F22" s="4"/>
      <c r="G22" s="35"/>
      <c r="H22" s="15"/>
    </row>
    <row r="23" spans="1:8" ht="12.75">
      <c r="A23" s="16" t="s">
        <v>16</v>
      </c>
      <c r="B23" s="17"/>
      <c r="C23" s="17"/>
      <c r="D23" s="17"/>
      <c r="E23" s="33"/>
      <c r="F23" s="36"/>
      <c r="G23" s="36"/>
      <c r="H23" s="36"/>
    </row>
    <row r="24" ht="12.75">
      <c r="A24" s="1"/>
    </row>
    <row r="25" spans="1:7" ht="12.75">
      <c r="A25" s="1"/>
      <c r="G25" s="4"/>
    </row>
    <row r="26" spans="1:7" ht="13.5">
      <c r="A26" s="7" t="s">
        <v>17</v>
      </c>
      <c r="B26" s="7"/>
      <c r="C26" s="7"/>
      <c r="D26" s="7"/>
      <c r="E26" s="7"/>
      <c r="F26" s="7"/>
      <c r="G26" s="8"/>
    </row>
    <row r="27" spans="1:9" s="13" customFormat="1" ht="13.5">
      <c r="A27" s="9" t="s">
        <v>18</v>
      </c>
      <c r="B27" s="9"/>
      <c r="C27" s="9"/>
      <c r="D27" s="37"/>
      <c r="E27" s="198"/>
      <c r="F27" s="198"/>
      <c r="G27" s="198"/>
      <c r="H27" s="198"/>
      <c r="I27" s="8"/>
    </row>
    <row r="28" spans="1:9" s="13" customFormat="1" ht="13.5">
      <c r="A28" s="38"/>
      <c r="B28" s="38"/>
      <c r="C28" s="38"/>
      <c r="D28" s="39"/>
      <c r="E28" s="40"/>
      <c r="F28" s="40"/>
      <c r="G28" s="40"/>
      <c r="H28" s="40"/>
      <c r="I28" s="8"/>
    </row>
    <row r="29" spans="1:8" s="13" customFormat="1" ht="12.75">
      <c r="A29" s="9" t="s">
        <v>19</v>
      </c>
      <c r="B29" s="9"/>
      <c r="C29" s="11"/>
      <c r="D29" s="28"/>
      <c r="E29" s="198"/>
      <c r="F29" s="198"/>
      <c r="G29" s="198"/>
      <c r="H29" s="198"/>
    </row>
    <row r="30" spans="1:7" ht="13.5">
      <c r="A30" s="1"/>
      <c r="B30" s="7"/>
      <c r="C30" s="7"/>
      <c r="D30" s="7"/>
      <c r="E30" s="7"/>
      <c r="F30" s="7"/>
      <c r="G30" s="8"/>
    </row>
    <row r="31" spans="1:8" ht="12.75">
      <c r="A31" s="9" t="s">
        <v>20</v>
      </c>
      <c r="B31" s="10"/>
      <c r="C31" s="10"/>
      <c r="D31" s="28"/>
      <c r="E31" s="199"/>
      <c r="F31" s="199"/>
      <c r="G31" s="199"/>
      <c r="H31" s="199"/>
    </row>
    <row r="32" spans="1:9" ht="12.75">
      <c r="A32" s="38"/>
      <c r="B32" s="38"/>
      <c r="C32" s="38"/>
      <c r="D32" s="41"/>
      <c r="E32" s="42"/>
      <c r="F32" s="42"/>
      <c r="G32" s="42"/>
      <c r="H32" s="42"/>
      <c r="I32" s="43"/>
    </row>
    <row r="33" spans="2:7" ht="12.75">
      <c r="B33" s="44"/>
      <c r="C33" s="44"/>
      <c r="D33" s="45"/>
      <c r="E33" s="46"/>
      <c r="F33" s="46"/>
      <c r="G33" s="46"/>
    </row>
    <row r="34" spans="2:7" ht="12.75">
      <c r="B34" s="44"/>
      <c r="C34" s="44"/>
      <c r="D34" s="45"/>
      <c r="E34" s="46"/>
      <c r="F34" s="46"/>
      <c r="G34" s="46"/>
    </row>
    <row r="35" spans="2:7" ht="12.75">
      <c r="B35" s="44"/>
      <c r="C35" s="44"/>
      <c r="D35" s="44"/>
      <c r="E35" s="47"/>
      <c r="F35" s="47"/>
      <c r="G35" s="47"/>
    </row>
    <row r="36" spans="1:8" ht="54.75" customHeight="1">
      <c r="A36" s="200" t="s">
        <v>21</v>
      </c>
      <c r="B36" s="200"/>
      <c r="C36" s="200"/>
      <c r="D36" s="200"/>
      <c r="E36" s="200"/>
      <c r="F36" s="200"/>
      <c r="G36" s="200"/>
      <c r="H36" s="200"/>
    </row>
    <row r="37" spans="1:8" ht="54.75" customHeight="1">
      <c r="A37" s="201" t="s">
        <v>22</v>
      </c>
      <c r="B37" s="201"/>
      <c r="C37" s="201"/>
      <c r="D37" s="201"/>
      <c r="E37" s="202">
        <f>'A Misura'!H7</f>
        <v>0</v>
      </c>
      <c r="F37" s="202"/>
      <c r="G37" s="202"/>
      <c r="H37" s="202"/>
    </row>
    <row r="38" spans="1:8" ht="54.75" customHeight="1">
      <c r="A38" s="203" t="s">
        <v>23</v>
      </c>
      <c r="B38" s="203"/>
      <c r="C38" s="203"/>
      <c r="D38" s="203"/>
      <c r="E38" s="204">
        <f>'A Corpo'!H6</f>
        <v>0</v>
      </c>
      <c r="F38" s="204"/>
      <c r="G38" s="204"/>
      <c r="H38" s="204"/>
    </row>
    <row r="39" spans="1:8" ht="54.75" customHeight="1">
      <c r="A39" s="201" t="s">
        <v>24</v>
      </c>
      <c r="B39" s="201"/>
      <c r="C39" s="201"/>
      <c r="D39" s="201"/>
      <c r="E39" s="202">
        <f>'A Corpo'!H7</f>
        <v>0</v>
      </c>
      <c r="F39" s="202"/>
      <c r="G39" s="202"/>
      <c r="H39" s="202"/>
    </row>
    <row r="40" spans="1:8" ht="54.75" customHeight="1">
      <c r="A40" s="203" t="s">
        <v>25</v>
      </c>
      <c r="B40" s="203"/>
      <c r="C40" s="203"/>
      <c r="D40" s="203"/>
      <c r="E40" s="204">
        <f>'A Corpo'!H8</f>
        <v>0</v>
      </c>
      <c r="F40" s="204"/>
      <c r="G40" s="204"/>
      <c r="H40" s="204"/>
    </row>
    <row r="41" spans="1:8" ht="54.75" customHeight="1">
      <c r="A41" s="201" t="s">
        <v>26</v>
      </c>
      <c r="B41" s="201"/>
      <c r="C41" s="201"/>
      <c r="D41" s="201"/>
      <c r="E41" s="205">
        <f>SUM(E37:E40)</f>
        <v>0</v>
      </c>
      <c r="F41" s="205"/>
      <c r="G41" s="205"/>
      <c r="H41" s="205"/>
    </row>
    <row r="42" spans="1:8" ht="54.75" customHeight="1">
      <c r="A42" s="203" t="s">
        <v>27</v>
      </c>
      <c r="B42" s="203"/>
      <c r="C42" s="203"/>
      <c r="D42" s="203"/>
      <c r="E42" s="204">
        <f>IF(AND(E10&gt;0,E11&gt;0,E12&gt;0,E13&gt;0),SUM(E10:E13),IF(AND(E11&gt;0,E12&gt;0,E13&gt;0),SUM(E11:E13),IF(AND(E10&gt;0,E11&gt;0),SUM(E10:E11),IF(E10&gt;0,E10,IF(E11&gt;0,E11,0)))))</f>
        <v>1940374.9</v>
      </c>
      <c r="F42" s="204"/>
      <c r="G42" s="204"/>
      <c r="H42" s="204"/>
    </row>
    <row r="43" spans="1:8" ht="54.75" customHeight="1">
      <c r="A43" s="201" t="str">
        <f>IF(E43&lt;0,"Ribasso d'asta in %",IF(E43&gt;0,"Rialzo in %",""))</f>
        <v>Ribasso d'asta in %</v>
      </c>
      <c r="B43" s="201"/>
      <c r="C43" s="201"/>
      <c r="D43" s="201"/>
      <c r="E43" s="206">
        <f>IF(E42=0,0,(E41/E42)-1)</f>
        <v>-1</v>
      </c>
      <c r="F43" s="206"/>
      <c r="G43" s="206"/>
      <c r="H43" s="206"/>
    </row>
    <row r="44" spans="1:8" ht="54.75" customHeight="1">
      <c r="A44" s="203" t="s">
        <v>28</v>
      </c>
      <c r="B44" s="203"/>
      <c r="C44" s="203"/>
      <c r="D44" s="203"/>
      <c r="E44" s="207"/>
      <c r="F44" s="207"/>
      <c r="G44" s="207"/>
      <c r="H44" s="207"/>
    </row>
    <row r="45" spans="1:8" ht="54.75" customHeight="1">
      <c r="A45" s="201" t="s">
        <v>29</v>
      </c>
      <c r="B45" s="201"/>
      <c r="C45" s="201"/>
      <c r="D45" s="201"/>
      <c r="E45" s="208">
        <f>+'Oneri sicurezza'!H7</f>
        <v>28000</v>
      </c>
      <c r="F45" s="208"/>
      <c r="G45" s="208"/>
      <c r="H45" s="208"/>
    </row>
    <row r="46" spans="1:8" ht="54.75" customHeight="1">
      <c r="A46" s="201" t="s">
        <v>30</v>
      </c>
      <c r="B46" s="201"/>
      <c r="C46" s="201"/>
      <c r="D46" s="201"/>
      <c r="E46" s="204">
        <f>E41+E45</f>
        <v>28000</v>
      </c>
      <c r="F46" s="204"/>
      <c r="G46" s="204"/>
      <c r="H46" s="204"/>
    </row>
  </sheetData>
  <sheetProtection selectLockedCells="1" selectUnlockedCells="1"/>
  <mergeCells count="31"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  <mergeCell ref="A38:D38"/>
    <mergeCell ref="E38:H38"/>
    <mergeCell ref="A39:D39"/>
    <mergeCell ref="E39:H39"/>
    <mergeCell ref="A40:D40"/>
    <mergeCell ref="E40:H40"/>
    <mergeCell ref="E27:H27"/>
    <mergeCell ref="E29:H29"/>
    <mergeCell ref="E31:H31"/>
    <mergeCell ref="A36:H36"/>
    <mergeCell ref="A37:D37"/>
    <mergeCell ref="E37:H37"/>
    <mergeCell ref="A1:J1"/>
    <mergeCell ref="A3:C3"/>
    <mergeCell ref="D3:H3"/>
    <mergeCell ref="E6:F6"/>
    <mergeCell ref="G6:H6"/>
    <mergeCell ref="E8:F8"/>
    <mergeCell ref="G8:H8"/>
  </mergeCells>
  <conditionalFormatting sqref="E6 E8 E15 E19:E20 E31:H32 G6:H6 G8:H8">
    <cfRule type="cellIs" priority="1" dxfId="0" operator="notEqual" stopIfTrue="1">
      <formula>""</formula>
    </cfRule>
  </conditionalFormatting>
  <conditionalFormatting sqref="E27:H28 F29:H29">
    <cfRule type="cellIs" priority="2" dxfId="0" operator="notEqual" stopIfTrue="1">
      <formula>""</formula>
    </cfRule>
  </conditionalFormatting>
  <conditionalFormatting sqref="E10:E13">
    <cfRule type="cellIs" priority="3" dxfId="0" operator="notEqual" stopIfTrue="1">
      <formula>""</formula>
    </cfRule>
  </conditionalFormatting>
  <conditionalFormatting sqref="E29">
    <cfRule type="cellIs" priority="4" dxfId="0" operator="notEqual" stopIfTrue="1">
      <formula>""</formula>
    </cfRule>
  </conditionalFormatting>
  <conditionalFormatting sqref="E17">
    <cfRule type="cellIs" priority="5" dxfId="0" operator="notEqual" stopIfTrue="1">
      <formula>""</formula>
    </cfRule>
  </conditionalFormatting>
  <conditionalFormatting sqref="D3:H3">
    <cfRule type="cellIs" priority="6" dxfId="0" operator="notEqual" stopIfTrue="1">
      <formula>""</formula>
    </cfRule>
  </conditionalFormatting>
  <conditionalFormatting sqref="E23">
    <cfRule type="cellIs" priority="7" dxfId="0" operator="notEqual" stopIfTrue="1">
      <formula>""</formula>
    </cfRule>
  </conditionalFormatting>
  <dataValidations count="3">
    <dataValidation type="list" allowBlank="1" showErrorMessage="1" sqref="E6:F6">
      <formula1>Gemeinden</formula1>
      <formula2>0</formula2>
    </dataValidation>
    <dataValidation type="list" allowBlank="1" showErrorMessage="1" sqref="E8:F8">
      <formula1>dislocazione</formula1>
      <formula2>0</formula2>
    </dataValidation>
    <dataValidation type="custom" allowBlank="1" showErrorMessage="1" errorTitle="Attenzione!" error="Importo con solo 2 (due) posizioni decimali!!!" sqref="E10:E13">
      <formula1>E10=ROUND(E10,2)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57421875" style="13" customWidth="1"/>
    <col min="2" max="2" width="13.00390625" style="1" customWidth="1"/>
    <col min="3" max="3" width="2.140625" style="3" customWidth="1"/>
    <col min="4" max="4" width="57.7109375" style="1" customWidth="1"/>
    <col min="5" max="5" width="16.7109375" style="1" customWidth="1"/>
    <col min="6" max="6" width="15.00390625" style="48" customWidth="1"/>
    <col min="7" max="7" width="17.00390625" style="49" customWidth="1"/>
    <col min="8" max="8" width="17.00390625" style="13" customWidth="1"/>
    <col min="9" max="16384" width="9.140625" style="13" customWidth="1"/>
  </cols>
  <sheetData>
    <row r="1" spans="1:11" ht="15" customHeight="1">
      <c r="A1" s="209" t="s">
        <v>31</v>
      </c>
      <c r="B1" s="209"/>
      <c r="C1" s="209"/>
      <c r="D1" s="209"/>
      <c r="E1" s="209"/>
      <c r="F1" s="209"/>
      <c r="G1" s="209"/>
      <c r="H1" s="209"/>
      <c r="I1" s="209"/>
      <c r="J1" s="209"/>
      <c r="K1" s="2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3.5">
      <c r="A5" s="50"/>
      <c r="B5" s="50"/>
      <c r="C5" s="51"/>
      <c r="D5" s="52" t="s">
        <v>32</v>
      </c>
      <c r="E5" s="53"/>
      <c r="F5" s="53"/>
      <c r="G5" s="53"/>
      <c r="H5" s="54"/>
    </row>
    <row r="6" spans="1:8" ht="12.75">
      <c r="A6" s="1"/>
      <c r="F6" s="1"/>
      <c r="G6" s="1"/>
      <c r="H6" s="1"/>
    </row>
    <row r="7" spans="1:8" ht="12.75" customHeight="1">
      <c r="A7" s="50"/>
      <c r="B7" s="50"/>
      <c r="C7" s="51"/>
      <c r="D7" s="210" t="s">
        <v>33</v>
      </c>
      <c r="E7" s="210"/>
      <c r="F7" s="210"/>
      <c r="G7" s="210"/>
      <c r="H7" s="55">
        <f>SUM($H$17:$H$10000)</f>
        <v>0</v>
      </c>
    </row>
    <row r="8" spans="1:8" ht="12.75" customHeight="1">
      <c r="A8" s="50"/>
      <c r="B8" s="50"/>
      <c r="C8" s="51"/>
      <c r="D8" s="210" t="s">
        <v>34</v>
      </c>
      <c r="E8" s="210"/>
      <c r="F8" s="210"/>
      <c r="G8" s="210"/>
      <c r="H8" s="55">
        <f>+OFFERTA!E10</f>
        <v>0</v>
      </c>
    </row>
    <row r="9" spans="2:8" ht="12.75">
      <c r="B9" s="50"/>
      <c r="C9" s="51"/>
      <c r="D9" s="211">
        <f>IF(H9&lt;0,"Ribasso d'asta in %",IF(H9&gt;0,"Rialzo d'asta in %",""))</f>
      </c>
      <c r="E9" s="211"/>
      <c r="F9" s="211"/>
      <c r="G9" s="211"/>
      <c r="H9" s="56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57"/>
      <c r="H12" s="1"/>
    </row>
    <row r="13" spans="6:8" ht="12.75">
      <c r="F13" s="1"/>
      <c r="G13" s="57"/>
      <c r="H13" s="58"/>
    </row>
    <row r="14" spans="1:7" ht="12.75">
      <c r="A14" s="1"/>
      <c r="F14" s="1"/>
      <c r="G14" s="1"/>
    </row>
    <row r="15" spans="1:7" ht="13.5">
      <c r="A15" s="59"/>
      <c r="B15" s="5" t="s">
        <v>35</v>
      </c>
      <c r="C15" s="6"/>
      <c r="D15" s="5"/>
      <c r="E15" s="5"/>
      <c r="F15" s="5"/>
      <c r="G15" s="5"/>
    </row>
    <row r="16" spans="1:14" ht="63">
      <c r="A16" s="60" t="s">
        <v>36</v>
      </c>
      <c r="B16" s="60" t="s">
        <v>37</v>
      </c>
      <c r="C16" s="60" t="s">
        <v>38</v>
      </c>
      <c r="D16" s="61" t="s">
        <v>39</v>
      </c>
      <c r="E16" s="60" t="s">
        <v>40</v>
      </c>
      <c r="F16" s="60" t="s">
        <v>41</v>
      </c>
      <c r="G16" s="60" t="s">
        <v>42</v>
      </c>
      <c r="H16" s="60" t="s">
        <v>43</v>
      </c>
      <c r="I16" s="62" t="s">
        <v>44</v>
      </c>
      <c r="J16" s="63" t="s">
        <v>45</v>
      </c>
      <c r="N16" s="64"/>
    </row>
    <row r="17" spans="1:11" ht="12.75">
      <c r="A17" s="65">
        <f ca="1">+IF(NOT(ISBLANK(INDIRECT("e"&amp;ROW()))),MAX(INDIRECT("a$16:A"&amp;ROW()-1))+1,"")</f>
      </c>
      <c r="B17" s="66"/>
      <c r="C17" s="66"/>
      <c r="D17" s="67"/>
      <c r="E17" s="68"/>
      <c r="F17" s="69"/>
      <c r="G17" s="69"/>
      <c r="H17" s="70">
        <f>+IF(AND(F17="",G17=""),"",G17*F17)</f>
      </c>
      <c r="I17" s="71">
        <f>IF(E17&lt;&gt;"","M","")</f>
      </c>
      <c r="J17" s="72"/>
      <c r="K17" s="73"/>
    </row>
    <row r="18" spans="1:13" ht="12.75">
      <c r="A18" s="65">
        <f aca="true" ca="1" t="shared" si="0" ref="A18:A81">+IF(NOT(ISBLANK(INDIRECT("e"&amp;ROW()))),MAX(INDIRECT("a$16:A"&amp;ROW()-1))+1,"")</f>
      </c>
      <c r="B18" s="66"/>
      <c r="C18" s="66"/>
      <c r="D18" s="67"/>
      <c r="E18" s="68"/>
      <c r="F18" s="69"/>
      <c r="G18" s="69"/>
      <c r="H18" s="70">
        <f aca="true" t="shared" si="1" ref="H18:H81">+IF(AND(F18="",G18=""),"",ROUND(G18,2)*F18)</f>
      </c>
      <c r="I18" s="71">
        <f aca="true" t="shared" si="2" ref="I18:I52">IF(E18&lt;&gt;"","M","")</f>
      </c>
      <c r="J18" s="72"/>
      <c r="K18" s="73"/>
      <c r="M18" s="74"/>
    </row>
    <row r="19" spans="1:13" ht="12.75">
      <c r="A19" s="65">
        <f ca="1" t="shared" si="0"/>
      </c>
      <c r="B19" s="66"/>
      <c r="C19" s="66"/>
      <c r="D19" s="67"/>
      <c r="E19" s="68"/>
      <c r="F19" s="69"/>
      <c r="G19" s="69"/>
      <c r="H19" s="70">
        <f t="shared" si="1"/>
      </c>
      <c r="I19" s="71">
        <f t="shared" si="2"/>
      </c>
      <c r="J19" s="72"/>
      <c r="K19" s="73"/>
      <c r="M19" s="75"/>
    </row>
    <row r="20" spans="1:13" ht="12.75">
      <c r="A20" s="65">
        <f ca="1" t="shared" si="0"/>
      </c>
      <c r="B20" s="66"/>
      <c r="C20" s="66"/>
      <c r="D20" s="67"/>
      <c r="E20" s="68"/>
      <c r="F20" s="69"/>
      <c r="G20" s="69"/>
      <c r="H20" s="70">
        <f t="shared" si="1"/>
      </c>
      <c r="I20" s="71">
        <f t="shared" si="2"/>
      </c>
      <c r="J20" s="72"/>
      <c r="K20" s="73"/>
      <c r="M20" s="74"/>
    </row>
    <row r="21" spans="1:11" ht="12.75">
      <c r="A21" s="65">
        <f ca="1" t="shared" si="0"/>
      </c>
      <c r="B21" s="66"/>
      <c r="C21" s="66"/>
      <c r="D21" s="67"/>
      <c r="E21" s="68"/>
      <c r="F21" s="69"/>
      <c r="G21" s="69"/>
      <c r="H21" s="70">
        <f t="shared" si="1"/>
      </c>
      <c r="I21" s="71">
        <f t="shared" si="2"/>
      </c>
      <c r="J21" s="72"/>
      <c r="K21" s="73"/>
    </row>
    <row r="22" spans="1:11" ht="12.75">
      <c r="A22" s="65">
        <f ca="1" t="shared" si="0"/>
      </c>
      <c r="B22" s="66"/>
      <c r="C22" s="66"/>
      <c r="D22" s="67"/>
      <c r="E22" s="68"/>
      <c r="F22" s="69"/>
      <c r="G22" s="69"/>
      <c r="H22" s="70">
        <f t="shared" si="1"/>
      </c>
      <c r="I22" s="71">
        <f t="shared" si="2"/>
      </c>
      <c r="J22" s="72"/>
      <c r="K22" s="73"/>
    </row>
    <row r="23" spans="1:11" ht="12.75">
      <c r="A23" s="65">
        <f ca="1" t="shared" si="0"/>
      </c>
      <c r="B23" s="66"/>
      <c r="C23" s="66"/>
      <c r="D23" s="67"/>
      <c r="E23" s="68"/>
      <c r="F23" s="69"/>
      <c r="G23" s="69"/>
      <c r="H23" s="70">
        <f t="shared" si="1"/>
      </c>
      <c r="I23" s="71">
        <f t="shared" si="2"/>
      </c>
      <c r="J23" s="72"/>
      <c r="K23" s="73"/>
    </row>
    <row r="24" spans="1:13" ht="12.75">
      <c r="A24" s="65">
        <f ca="1" t="shared" si="0"/>
      </c>
      <c r="B24" s="66"/>
      <c r="C24" s="66"/>
      <c r="D24" s="67"/>
      <c r="E24" s="68"/>
      <c r="F24" s="69"/>
      <c r="G24" s="69"/>
      <c r="H24" s="70">
        <f t="shared" si="1"/>
      </c>
      <c r="I24" s="71">
        <f t="shared" si="2"/>
      </c>
      <c r="J24" s="72"/>
      <c r="K24" s="73"/>
      <c r="M24" s="74"/>
    </row>
    <row r="25" spans="1:13" ht="12.75">
      <c r="A25" s="65">
        <f ca="1" t="shared" si="0"/>
      </c>
      <c r="B25" s="66"/>
      <c r="C25" s="66"/>
      <c r="D25" s="67"/>
      <c r="E25" s="68"/>
      <c r="F25" s="69"/>
      <c r="G25" s="69"/>
      <c r="H25" s="70">
        <f t="shared" si="1"/>
      </c>
      <c r="I25" s="71">
        <f t="shared" si="2"/>
      </c>
      <c r="J25" s="72"/>
      <c r="K25" s="73"/>
      <c r="M25" s="75"/>
    </row>
    <row r="26" spans="1:13" ht="12.75">
      <c r="A26" s="65">
        <f ca="1" t="shared" si="0"/>
      </c>
      <c r="B26" s="66"/>
      <c r="C26" s="76"/>
      <c r="D26" s="67"/>
      <c r="E26" s="68"/>
      <c r="F26" s="69"/>
      <c r="G26" s="69"/>
      <c r="H26" s="70">
        <f t="shared" si="1"/>
      </c>
      <c r="I26" s="71">
        <f t="shared" si="2"/>
      </c>
      <c r="J26" s="72"/>
      <c r="K26" s="73"/>
      <c r="M26" s="74"/>
    </row>
    <row r="27" spans="1:11" ht="12.75">
      <c r="A27" s="65">
        <f ca="1" t="shared" si="0"/>
      </c>
      <c r="B27" s="66"/>
      <c r="C27" s="76"/>
      <c r="D27" s="67"/>
      <c r="E27" s="68"/>
      <c r="F27" s="69"/>
      <c r="G27" s="69"/>
      <c r="H27" s="70">
        <f t="shared" si="1"/>
      </c>
      <c r="I27" s="71">
        <f t="shared" si="2"/>
      </c>
      <c r="J27" s="72"/>
      <c r="K27" s="73"/>
    </row>
    <row r="28" spans="1:11" ht="12.75">
      <c r="A28" s="65">
        <f ca="1" t="shared" si="0"/>
      </c>
      <c r="B28" s="66"/>
      <c r="C28" s="76"/>
      <c r="D28" s="67"/>
      <c r="E28" s="68"/>
      <c r="F28" s="69"/>
      <c r="G28" s="69"/>
      <c r="H28" s="70">
        <f t="shared" si="1"/>
      </c>
      <c r="I28" s="71">
        <f t="shared" si="2"/>
      </c>
      <c r="J28" s="72"/>
      <c r="K28" s="73"/>
    </row>
    <row r="29" spans="1:11" ht="12.75">
      <c r="A29" s="65">
        <f ca="1" t="shared" si="0"/>
      </c>
      <c r="B29" s="66"/>
      <c r="C29" s="76"/>
      <c r="D29" s="67"/>
      <c r="E29" s="68"/>
      <c r="F29" s="69"/>
      <c r="G29" s="69"/>
      <c r="H29" s="70">
        <f t="shared" si="1"/>
      </c>
      <c r="I29" s="71">
        <f t="shared" si="2"/>
      </c>
      <c r="J29" s="77"/>
      <c r="K29" s="73"/>
    </row>
    <row r="30" spans="1:13" ht="12.75">
      <c r="A30" s="65">
        <f ca="1" t="shared" si="0"/>
      </c>
      <c r="B30" s="66"/>
      <c r="C30" s="76"/>
      <c r="D30" s="67"/>
      <c r="E30" s="68"/>
      <c r="F30" s="69"/>
      <c r="G30" s="69"/>
      <c r="H30" s="70">
        <f t="shared" si="1"/>
      </c>
      <c r="I30" s="71">
        <f t="shared" si="2"/>
      </c>
      <c r="J30" s="72"/>
      <c r="K30" s="73"/>
      <c r="M30" s="74"/>
    </row>
    <row r="31" spans="1:13" ht="12.75">
      <c r="A31" s="65">
        <f ca="1" t="shared" si="0"/>
      </c>
      <c r="B31" s="66"/>
      <c r="C31" s="76"/>
      <c r="D31" s="67"/>
      <c r="E31" s="68"/>
      <c r="F31" s="69"/>
      <c r="G31" s="69"/>
      <c r="H31" s="70">
        <f t="shared" si="1"/>
      </c>
      <c r="I31" s="71">
        <f t="shared" si="2"/>
      </c>
      <c r="J31" s="72"/>
      <c r="K31" s="73"/>
      <c r="M31" s="75"/>
    </row>
    <row r="32" spans="1:13" ht="12.75">
      <c r="A32" s="65">
        <f ca="1" t="shared" si="0"/>
      </c>
      <c r="B32" s="66"/>
      <c r="C32" s="76"/>
      <c r="D32" s="67"/>
      <c r="E32" s="68"/>
      <c r="F32" s="69"/>
      <c r="G32" s="69"/>
      <c r="H32" s="70">
        <f t="shared" si="1"/>
      </c>
      <c r="I32" s="71">
        <f t="shared" si="2"/>
      </c>
      <c r="J32" s="72"/>
      <c r="K32" s="73"/>
      <c r="M32" s="74"/>
    </row>
    <row r="33" spans="1:11" ht="12.75">
      <c r="A33" s="65">
        <f ca="1" t="shared" si="0"/>
      </c>
      <c r="B33" s="66"/>
      <c r="C33" s="76"/>
      <c r="D33" s="67"/>
      <c r="E33" s="68"/>
      <c r="F33" s="69"/>
      <c r="G33" s="69"/>
      <c r="H33" s="70">
        <f t="shared" si="1"/>
      </c>
      <c r="I33" s="71">
        <f t="shared" si="2"/>
      </c>
      <c r="J33" s="72"/>
      <c r="K33" s="73"/>
    </row>
    <row r="34" spans="1:11" ht="12.75">
      <c r="A34" s="65">
        <f ca="1" t="shared" si="0"/>
      </c>
      <c r="B34" s="66"/>
      <c r="C34" s="76"/>
      <c r="D34" s="67"/>
      <c r="E34" s="68"/>
      <c r="F34" s="69"/>
      <c r="G34" s="69"/>
      <c r="H34" s="70">
        <f t="shared" si="1"/>
      </c>
      <c r="I34" s="71">
        <f t="shared" si="2"/>
      </c>
      <c r="J34" s="72"/>
      <c r="K34" s="73"/>
    </row>
    <row r="35" spans="1:11" ht="12.75">
      <c r="A35" s="65">
        <f ca="1" t="shared" si="0"/>
      </c>
      <c r="B35" s="66"/>
      <c r="C35" s="76"/>
      <c r="D35" s="67"/>
      <c r="E35" s="68"/>
      <c r="F35" s="69"/>
      <c r="G35" s="69"/>
      <c r="H35" s="70">
        <f t="shared" si="1"/>
      </c>
      <c r="I35" s="71">
        <f t="shared" si="2"/>
      </c>
      <c r="J35" s="77"/>
      <c r="K35" s="73"/>
    </row>
    <row r="36" spans="1:13" ht="12.75">
      <c r="A36" s="65">
        <f ca="1" t="shared" si="0"/>
      </c>
      <c r="B36" s="66"/>
      <c r="C36" s="76"/>
      <c r="D36" s="67"/>
      <c r="E36" s="68"/>
      <c r="F36" s="69"/>
      <c r="G36" s="69"/>
      <c r="H36" s="70">
        <f t="shared" si="1"/>
      </c>
      <c r="I36" s="71">
        <f t="shared" si="2"/>
      </c>
      <c r="J36" s="72"/>
      <c r="K36" s="73"/>
      <c r="M36" s="74"/>
    </row>
    <row r="37" spans="1:13" ht="12.75">
      <c r="A37" s="65">
        <f ca="1" t="shared" si="0"/>
      </c>
      <c r="B37" s="66"/>
      <c r="C37" s="76"/>
      <c r="D37" s="67"/>
      <c r="E37" s="68"/>
      <c r="F37" s="69"/>
      <c r="G37" s="69"/>
      <c r="H37" s="70">
        <f t="shared" si="1"/>
      </c>
      <c r="I37" s="71">
        <f t="shared" si="2"/>
      </c>
      <c r="J37" s="72"/>
      <c r="K37" s="73"/>
      <c r="M37" s="75"/>
    </row>
    <row r="38" spans="1:13" ht="12.75">
      <c r="A38" s="65">
        <f ca="1" t="shared" si="0"/>
      </c>
      <c r="B38" s="66"/>
      <c r="C38" s="76"/>
      <c r="D38" s="67"/>
      <c r="E38" s="68"/>
      <c r="F38" s="69"/>
      <c r="G38" s="69"/>
      <c r="H38" s="70">
        <f t="shared" si="1"/>
      </c>
      <c r="I38" s="71">
        <f t="shared" si="2"/>
      </c>
      <c r="J38" s="72"/>
      <c r="K38" s="73"/>
      <c r="M38" s="74"/>
    </row>
    <row r="39" spans="1:11" ht="12.75">
      <c r="A39" s="65">
        <f ca="1" t="shared" si="0"/>
      </c>
      <c r="B39" s="66"/>
      <c r="C39" s="76"/>
      <c r="D39" s="67"/>
      <c r="E39" s="68"/>
      <c r="F39" s="69"/>
      <c r="G39" s="69"/>
      <c r="H39" s="70">
        <f t="shared" si="1"/>
      </c>
      <c r="I39" s="71">
        <f t="shared" si="2"/>
      </c>
      <c r="J39" s="72"/>
      <c r="K39" s="73"/>
    </row>
    <row r="40" spans="1:11" ht="12.75">
      <c r="A40" s="65">
        <f ca="1" t="shared" si="0"/>
      </c>
      <c r="B40" s="66"/>
      <c r="C40" s="76"/>
      <c r="D40" s="67"/>
      <c r="E40" s="68"/>
      <c r="F40" s="69"/>
      <c r="G40" s="69"/>
      <c r="H40" s="70">
        <f t="shared" si="1"/>
      </c>
      <c r="I40" s="71">
        <f t="shared" si="2"/>
      </c>
      <c r="J40" s="77"/>
      <c r="K40" s="73"/>
    </row>
    <row r="41" spans="1:13" ht="12.75">
      <c r="A41" s="65">
        <f ca="1" t="shared" si="0"/>
      </c>
      <c r="B41" s="66"/>
      <c r="C41" s="76"/>
      <c r="D41" s="67"/>
      <c r="E41" s="68"/>
      <c r="F41" s="69"/>
      <c r="G41" s="69"/>
      <c r="H41" s="70">
        <f t="shared" si="1"/>
      </c>
      <c r="I41" s="71">
        <f t="shared" si="2"/>
      </c>
      <c r="J41" s="72"/>
      <c r="K41" s="73"/>
      <c r="M41" s="74"/>
    </row>
    <row r="42" spans="1:13" ht="12.75">
      <c r="A42" s="65">
        <f ca="1" t="shared" si="0"/>
      </c>
      <c r="B42" s="66"/>
      <c r="C42" s="76"/>
      <c r="D42" s="67"/>
      <c r="E42" s="68"/>
      <c r="F42" s="69"/>
      <c r="G42" s="69"/>
      <c r="H42" s="70">
        <f t="shared" si="1"/>
      </c>
      <c r="I42" s="71">
        <f t="shared" si="2"/>
      </c>
      <c r="J42" s="72"/>
      <c r="K42" s="73"/>
      <c r="M42" s="75"/>
    </row>
    <row r="43" spans="1:13" ht="12.75">
      <c r="A43" s="65">
        <f ca="1" t="shared" si="0"/>
      </c>
      <c r="B43" s="66"/>
      <c r="C43" s="76"/>
      <c r="D43" s="67"/>
      <c r="E43" s="68"/>
      <c r="F43" s="69"/>
      <c r="G43" s="69"/>
      <c r="H43" s="70">
        <f t="shared" si="1"/>
      </c>
      <c r="I43" s="71">
        <f t="shared" si="2"/>
      </c>
      <c r="J43" s="72"/>
      <c r="K43" s="73"/>
      <c r="M43" s="74"/>
    </row>
    <row r="44" spans="1:11" ht="12.75">
      <c r="A44" s="65">
        <f ca="1" t="shared" si="0"/>
      </c>
      <c r="B44" s="66"/>
      <c r="C44" s="76"/>
      <c r="D44" s="67"/>
      <c r="E44" s="68"/>
      <c r="F44" s="69"/>
      <c r="G44" s="69"/>
      <c r="H44" s="70">
        <f t="shared" si="1"/>
      </c>
      <c r="I44" s="71">
        <f t="shared" si="2"/>
      </c>
      <c r="J44" s="72"/>
      <c r="K44" s="73"/>
    </row>
    <row r="45" spans="1:11" ht="12.75">
      <c r="A45" s="65">
        <f ca="1" t="shared" si="0"/>
      </c>
      <c r="B45" s="66"/>
      <c r="C45" s="76"/>
      <c r="D45" s="67"/>
      <c r="E45" s="68"/>
      <c r="F45" s="69"/>
      <c r="G45" s="69"/>
      <c r="H45" s="70">
        <f t="shared" si="1"/>
      </c>
      <c r="I45" s="71">
        <f t="shared" si="2"/>
      </c>
      <c r="J45" s="72"/>
      <c r="K45" s="73"/>
    </row>
    <row r="46" spans="1:11" ht="12.75">
      <c r="A46" s="65">
        <f ca="1" t="shared" si="0"/>
      </c>
      <c r="B46" s="66"/>
      <c r="C46" s="76"/>
      <c r="D46" s="67"/>
      <c r="E46" s="68"/>
      <c r="F46" s="69"/>
      <c r="G46" s="69"/>
      <c r="H46" s="70">
        <f t="shared" si="1"/>
      </c>
      <c r="I46" s="71">
        <f t="shared" si="2"/>
      </c>
      <c r="J46" s="77"/>
      <c r="K46" s="73"/>
    </row>
    <row r="47" spans="1:13" ht="12.75">
      <c r="A47" s="65">
        <f ca="1" t="shared" si="0"/>
      </c>
      <c r="B47" s="66"/>
      <c r="C47" s="76"/>
      <c r="D47" s="67"/>
      <c r="E47" s="68"/>
      <c r="F47" s="69"/>
      <c r="G47" s="69"/>
      <c r="H47" s="70">
        <f t="shared" si="1"/>
      </c>
      <c r="I47" s="71">
        <f t="shared" si="2"/>
      </c>
      <c r="J47" s="72"/>
      <c r="K47" s="73"/>
      <c r="M47" s="74"/>
    </row>
    <row r="48" spans="1:13" ht="12.75">
      <c r="A48" s="65">
        <f ca="1" t="shared" si="0"/>
      </c>
      <c r="B48" s="66"/>
      <c r="C48" s="76"/>
      <c r="D48" s="67"/>
      <c r="E48" s="68"/>
      <c r="F48" s="69"/>
      <c r="G48" s="69"/>
      <c r="H48" s="70">
        <f t="shared" si="1"/>
      </c>
      <c r="I48" s="71">
        <f t="shared" si="2"/>
      </c>
      <c r="J48" s="72"/>
      <c r="K48" s="73"/>
      <c r="M48" s="75"/>
    </row>
    <row r="49" spans="1:13" ht="12.75">
      <c r="A49" s="65">
        <f ca="1" t="shared" si="0"/>
      </c>
      <c r="B49" s="66"/>
      <c r="C49" s="76"/>
      <c r="D49" s="67"/>
      <c r="E49" s="68"/>
      <c r="F49" s="69"/>
      <c r="G49" s="69"/>
      <c r="H49" s="70">
        <f t="shared" si="1"/>
      </c>
      <c r="I49" s="71">
        <f t="shared" si="2"/>
      </c>
      <c r="J49" s="72"/>
      <c r="K49" s="73"/>
      <c r="M49" s="74"/>
    </row>
    <row r="50" spans="1:11" ht="12.75">
      <c r="A50" s="65">
        <f ca="1" t="shared" si="0"/>
      </c>
      <c r="B50" s="66"/>
      <c r="C50" s="76"/>
      <c r="D50" s="67"/>
      <c r="E50" s="68"/>
      <c r="F50" s="69"/>
      <c r="G50" s="69"/>
      <c r="H50" s="70">
        <f t="shared" si="1"/>
      </c>
      <c r="I50" s="71">
        <f t="shared" si="2"/>
      </c>
      <c r="J50" s="72"/>
      <c r="K50" s="73"/>
    </row>
    <row r="51" spans="1:11" ht="12.75">
      <c r="A51" s="65">
        <f ca="1" t="shared" si="0"/>
      </c>
      <c r="B51" s="66"/>
      <c r="C51" s="76"/>
      <c r="D51" s="67"/>
      <c r="E51" s="68"/>
      <c r="F51" s="69"/>
      <c r="G51" s="69"/>
      <c r="H51" s="70">
        <f t="shared" si="1"/>
      </c>
      <c r="I51" s="71">
        <f t="shared" si="2"/>
      </c>
      <c r="J51" s="72"/>
      <c r="K51" s="73"/>
    </row>
    <row r="52" spans="1:11" ht="12.75">
      <c r="A52" s="65">
        <f ca="1" t="shared" si="0"/>
      </c>
      <c r="B52" s="66"/>
      <c r="C52" s="76"/>
      <c r="D52" s="67"/>
      <c r="E52" s="68"/>
      <c r="F52" s="69"/>
      <c r="G52" s="69"/>
      <c r="H52" s="70">
        <f t="shared" si="1"/>
      </c>
      <c r="I52" s="71">
        <f t="shared" si="2"/>
      </c>
      <c r="J52" s="72"/>
      <c r="K52" s="73"/>
    </row>
    <row r="53" spans="1:11" ht="12.75">
      <c r="A53" s="65">
        <f ca="1" t="shared" si="0"/>
      </c>
      <c r="B53" s="66"/>
      <c r="C53" s="76"/>
      <c r="D53" s="67"/>
      <c r="E53" s="68"/>
      <c r="F53" s="69"/>
      <c r="G53" s="69"/>
      <c r="H53" s="70">
        <f t="shared" si="1"/>
      </c>
      <c r="I53" s="71">
        <f aca="true" t="shared" si="3" ref="I53:I116">IF(E53&lt;&gt;"","M","")</f>
      </c>
      <c r="J53" s="72"/>
      <c r="K53" s="73"/>
    </row>
    <row r="54" spans="1:11" ht="12.75">
      <c r="A54" s="65">
        <f ca="1" t="shared" si="0"/>
      </c>
      <c r="B54" s="66"/>
      <c r="C54" s="76"/>
      <c r="D54" s="67"/>
      <c r="E54" s="68"/>
      <c r="F54" s="69"/>
      <c r="G54" s="69"/>
      <c r="H54" s="70">
        <f t="shared" si="1"/>
      </c>
      <c r="I54" s="71">
        <f t="shared" si="3"/>
      </c>
      <c r="J54" s="72"/>
      <c r="K54" s="73"/>
    </row>
    <row r="55" spans="1:11" ht="12.75">
      <c r="A55" s="65">
        <f ca="1" t="shared" si="0"/>
      </c>
      <c r="B55" s="66"/>
      <c r="C55" s="76"/>
      <c r="D55" s="67"/>
      <c r="E55" s="68"/>
      <c r="F55" s="69"/>
      <c r="G55" s="69"/>
      <c r="H55" s="70">
        <f t="shared" si="1"/>
      </c>
      <c r="I55" s="71">
        <f t="shared" si="3"/>
      </c>
      <c r="J55" s="72"/>
      <c r="K55" s="73"/>
    </row>
    <row r="56" spans="1:11" ht="12.75">
      <c r="A56" s="65">
        <f ca="1" t="shared" si="0"/>
      </c>
      <c r="B56" s="66"/>
      <c r="C56" s="76"/>
      <c r="D56" s="67"/>
      <c r="E56" s="68"/>
      <c r="F56" s="69"/>
      <c r="G56" s="69"/>
      <c r="H56" s="70">
        <f t="shared" si="1"/>
      </c>
      <c r="I56" s="71">
        <f t="shared" si="3"/>
      </c>
      <c r="J56" s="72"/>
      <c r="K56" s="73"/>
    </row>
    <row r="57" spans="1:11" ht="12.75">
      <c r="A57" s="65">
        <f ca="1" t="shared" si="0"/>
      </c>
      <c r="B57" s="66"/>
      <c r="C57" s="76"/>
      <c r="D57" s="67"/>
      <c r="E57" s="68"/>
      <c r="F57" s="69"/>
      <c r="G57" s="69"/>
      <c r="H57" s="70">
        <f t="shared" si="1"/>
      </c>
      <c r="I57" s="71">
        <f t="shared" si="3"/>
      </c>
      <c r="J57" s="72"/>
      <c r="K57" s="73"/>
    </row>
    <row r="58" spans="1:11" ht="12.75">
      <c r="A58" s="65">
        <f ca="1" t="shared" si="0"/>
      </c>
      <c r="B58" s="66"/>
      <c r="C58" s="76"/>
      <c r="D58" s="67"/>
      <c r="E58" s="68"/>
      <c r="F58" s="69"/>
      <c r="G58" s="69"/>
      <c r="H58" s="70">
        <f t="shared" si="1"/>
      </c>
      <c r="I58" s="71">
        <f t="shared" si="3"/>
      </c>
      <c r="J58" s="72"/>
      <c r="K58" s="73"/>
    </row>
    <row r="59" spans="1:11" ht="12.75">
      <c r="A59" s="65">
        <f ca="1" t="shared" si="0"/>
      </c>
      <c r="B59" s="66"/>
      <c r="C59" s="76"/>
      <c r="D59" s="67"/>
      <c r="E59" s="68"/>
      <c r="F59" s="69"/>
      <c r="G59" s="69"/>
      <c r="H59" s="70">
        <f t="shared" si="1"/>
      </c>
      <c r="I59" s="71">
        <f t="shared" si="3"/>
      </c>
      <c r="J59" s="72"/>
      <c r="K59" s="73"/>
    </row>
    <row r="60" spans="1:11" ht="12.75">
      <c r="A60" s="65">
        <f ca="1" t="shared" si="0"/>
      </c>
      <c r="B60" s="66"/>
      <c r="C60" s="76"/>
      <c r="D60" s="67"/>
      <c r="E60" s="68"/>
      <c r="F60" s="69"/>
      <c r="G60" s="69"/>
      <c r="H60" s="70">
        <f t="shared" si="1"/>
      </c>
      <c r="I60" s="71">
        <f t="shared" si="3"/>
      </c>
      <c r="J60" s="72"/>
      <c r="K60" s="73"/>
    </row>
    <row r="61" spans="1:11" ht="12.75">
      <c r="A61" s="65">
        <f ca="1" t="shared" si="0"/>
      </c>
      <c r="B61" s="66"/>
      <c r="C61" s="76"/>
      <c r="D61" s="67"/>
      <c r="E61" s="68"/>
      <c r="F61" s="69"/>
      <c r="G61" s="69"/>
      <c r="H61" s="70">
        <f t="shared" si="1"/>
      </c>
      <c r="I61" s="71">
        <f t="shared" si="3"/>
      </c>
      <c r="J61" s="72"/>
      <c r="K61" s="73"/>
    </row>
    <row r="62" spans="1:11" ht="12.75">
      <c r="A62" s="65">
        <f ca="1" t="shared" si="0"/>
      </c>
      <c r="B62" s="66"/>
      <c r="C62" s="76"/>
      <c r="D62" s="67"/>
      <c r="E62" s="68"/>
      <c r="F62" s="69"/>
      <c r="G62" s="69"/>
      <c r="H62" s="70">
        <f t="shared" si="1"/>
      </c>
      <c r="I62" s="71">
        <f t="shared" si="3"/>
      </c>
      <c r="J62" s="72"/>
      <c r="K62" s="73"/>
    </row>
    <row r="63" spans="1:11" ht="12.75">
      <c r="A63" s="65">
        <f ca="1" t="shared" si="0"/>
      </c>
      <c r="B63" s="66"/>
      <c r="C63" s="76"/>
      <c r="D63" s="67"/>
      <c r="E63" s="68"/>
      <c r="F63" s="69"/>
      <c r="G63" s="69"/>
      <c r="H63" s="70">
        <f t="shared" si="1"/>
      </c>
      <c r="I63" s="71">
        <f t="shared" si="3"/>
      </c>
      <c r="J63" s="72"/>
      <c r="K63" s="73"/>
    </row>
    <row r="64" spans="1:11" ht="12.75">
      <c r="A64" s="65">
        <f ca="1" t="shared" si="0"/>
      </c>
      <c r="B64" s="66"/>
      <c r="C64" s="76"/>
      <c r="D64" s="67"/>
      <c r="E64" s="68"/>
      <c r="F64" s="69"/>
      <c r="G64" s="69"/>
      <c r="H64" s="70">
        <f t="shared" si="1"/>
      </c>
      <c r="I64" s="71">
        <f t="shared" si="3"/>
      </c>
      <c r="J64" s="72"/>
      <c r="K64" s="73"/>
    </row>
    <row r="65" spans="1:11" ht="12.75">
      <c r="A65" s="65">
        <f ca="1" t="shared" si="0"/>
      </c>
      <c r="B65" s="66"/>
      <c r="C65" s="76"/>
      <c r="D65" s="67"/>
      <c r="E65" s="68"/>
      <c r="F65" s="69"/>
      <c r="G65" s="69"/>
      <c r="H65" s="70">
        <f t="shared" si="1"/>
      </c>
      <c r="I65" s="71">
        <f t="shared" si="3"/>
      </c>
      <c r="J65" s="72"/>
      <c r="K65" s="73"/>
    </row>
    <row r="66" spans="1:11" ht="12.75">
      <c r="A66" s="65">
        <f ca="1" t="shared" si="0"/>
      </c>
      <c r="B66" s="66"/>
      <c r="C66" s="76"/>
      <c r="D66" s="67"/>
      <c r="E66" s="68"/>
      <c r="F66" s="69"/>
      <c r="G66" s="69"/>
      <c r="H66" s="70">
        <f t="shared" si="1"/>
      </c>
      <c r="I66" s="71">
        <f t="shared" si="3"/>
      </c>
      <c r="J66" s="72"/>
      <c r="K66" s="73"/>
    </row>
    <row r="67" spans="1:11" ht="12.75">
      <c r="A67" s="65">
        <f ca="1" t="shared" si="0"/>
      </c>
      <c r="B67" s="66"/>
      <c r="C67" s="76"/>
      <c r="D67" s="67"/>
      <c r="E67" s="68"/>
      <c r="F67" s="69"/>
      <c r="G67" s="69"/>
      <c r="H67" s="70">
        <f t="shared" si="1"/>
      </c>
      <c r="I67" s="71">
        <f t="shared" si="3"/>
      </c>
      <c r="J67" s="72"/>
      <c r="K67" s="73"/>
    </row>
    <row r="68" spans="1:11" ht="12.75">
      <c r="A68" s="65">
        <f ca="1" t="shared" si="0"/>
      </c>
      <c r="B68" s="66"/>
      <c r="C68" s="76"/>
      <c r="D68" s="67"/>
      <c r="E68" s="68"/>
      <c r="F68" s="69"/>
      <c r="G68" s="69"/>
      <c r="H68" s="70">
        <f t="shared" si="1"/>
      </c>
      <c r="I68" s="71">
        <f t="shared" si="3"/>
      </c>
      <c r="J68" s="72"/>
      <c r="K68" s="73"/>
    </row>
    <row r="69" spans="1:11" ht="12.75">
      <c r="A69" s="65">
        <f ca="1" t="shared" si="0"/>
      </c>
      <c r="B69" s="66"/>
      <c r="C69" s="76"/>
      <c r="D69" s="67"/>
      <c r="E69" s="68"/>
      <c r="F69" s="69"/>
      <c r="G69" s="69"/>
      <c r="H69" s="70">
        <f t="shared" si="1"/>
      </c>
      <c r="I69" s="71">
        <f t="shared" si="3"/>
      </c>
      <c r="J69" s="72"/>
      <c r="K69" s="73"/>
    </row>
    <row r="70" spans="1:11" ht="12.75">
      <c r="A70" s="65">
        <f ca="1" t="shared" si="0"/>
      </c>
      <c r="B70" s="66"/>
      <c r="C70" s="76"/>
      <c r="D70" s="67"/>
      <c r="E70" s="68"/>
      <c r="F70" s="69"/>
      <c r="G70" s="69"/>
      <c r="H70" s="70">
        <f t="shared" si="1"/>
      </c>
      <c r="I70" s="71">
        <f t="shared" si="3"/>
      </c>
      <c r="J70" s="72"/>
      <c r="K70" s="73"/>
    </row>
    <row r="71" spans="1:11" ht="12.75">
      <c r="A71" s="65">
        <f ca="1" t="shared" si="0"/>
      </c>
      <c r="B71" s="66"/>
      <c r="C71" s="76"/>
      <c r="D71" s="67"/>
      <c r="E71" s="68"/>
      <c r="F71" s="69"/>
      <c r="G71" s="69"/>
      <c r="H71" s="70">
        <f t="shared" si="1"/>
      </c>
      <c r="I71" s="71">
        <f t="shared" si="3"/>
      </c>
      <c r="J71" s="72"/>
      <c r="K71" s="73"/>
    </row>
    <row r="72" spans="1:11" ht="12.75">
      <c r="A72" s="65">
        <f ca="1" t="shared" si="0"/>
      </c>
      <c r="B72" s="66"/>
      <c r="C72" s="76"/>
      <c r="D72" s="67"/>
      <c r="E72" s="68"/>
      <c r="F72" s="69"/>
      <c r="G72" s="69"/>
      <c r="H72" s="70">
        <f t="shared" si="1"/>
      </c>
      <c r="I72" s="71">
        <f t="shared" si="3"/>
      </c>
      <c r="J72" s="72"/>
      <c r="K72" s="73"/>
    </row>
    <row r="73" spans="1:11" ht="12.75">
      <c r="A73" s="65">
        <f ca="1" t="shared" si="0"/>
      </c>
      <c r="B73" s="66"/>
      <c r="C73" s="76"/>
      <c r="D73" s="67"/>
      <c r="E73" s="68"/>
      <c r="F73" s="69"/>
      <c r="G73" s="69"/>
      <c r="H73" s="70">
        <f t="shared" si="1"/>
      </c>
      <c r="I73" s="71">
        <f t="shared" si="3"/>
      </c>
      <c r="J73" s="72"/>
      <c r="K73" s="73"/>
    </row>
    <row r="74" spans="1:11" ht="12.75">
      <c r="A74" s="65">
        <f ca="1" t="shared" si="0"/>
      </c>
      <c r="B74" s="66"/>
      <c r="C74" s="76"/>
      <c r="D74" s="67"/>
      <c r="E74" s="68"/>
      <c r="F74" s="69"/>
      <c r="G74" s="69"/>
      <c r="H74" s="70">
        <f t="shared" si="1"/>
      </c>
      <c r="I74" s="71">
        <f t="shared" si="3"/>
      </c>
      <c r="J74" s="72"/>
      <c r="K74" s="73"/>
    </row>
    <row r="75" spans="1:11" ht="12.75">
      <c r="A75" s="65">
        <f ca="1" t="shared" si="0"/>
      </c>
      <c r="B75" s="66"/>
      <c r="C75" s="76"/>
      <c r="D75" s="67"/>
      <c r="E75" s="68"/>
      <c r="F75" s="69"/>
      <c r="G75" s="69"/>
      <c r="H75" s="70">
        <f t="shared" si="1"/>
      </c>
      <c r="I75" s="71">
        <f t="shared" si="3"/>
      </c>
      <c r="J75" s="72"/>
      <c r="K75" s="73"/>
    </row>
    <row r="76" spans="1:11" ht="12.75">
      <c r="A76" s="65">
        <f ca="1" t="shared" si="0"/>
      </c>
      <c r="B76" s="66"/>
      <c r="C76" s="76"/>
      <c r="D76" s="67"/>
      <c r="E76" s="68"/>
      <c r="F76" s="69"/>
      <c r="G76" s="69"/>
      <c r="H76" s="70">
        <f t="shared" si="1"/>
      </c>
      <c r="I76" s="71">
        <f t="shared" si="3"/>
      </c>
      <c r="J76" s="72"/>
      <c r="K76" s="73"/>
    </row>
    <row r="77" spans="1:11" ht="12.75">
      <c r="A77" s="65">
        <f ca="1" t="shared" si="0"/>
      </c>
      <c r="B77" s="66"/>
      <c r="C77" s="76"/>
      <c r="D77" s="67"/>
      <c r="E77" s="68"/>
      <c r="F77" s="69"/>
      <c r="G77" s="69"/>
      <c r="H77" s="70">
        <f t="shared" si="1"/>
      </c>
      <c r="I77" s="71">
        <f t="shared" si="3"/>
      </c>
      <c r="J77" s="72"/>
      <c r="K77" s="73"/>
    </row>
    <row r="78" spans="1:11" ht="12.75">
      <c r="A78" s="65">
        <f ca="1" t="shared" si="0"/>
      </c>
      <c r="B78" s="66"/>
      <c r="C78" s="76"/>
      <c r="D78" s="67"/>
      <c r="E78" s="68"/>
      <c r="F78" s="69"/>
      <c r="G78" s="69"/>
      <c r="H78" s="70">
        <f t="shared" si="1"/>
      </c>
      <c r="I78" s="71">
        <f t="shared" si="3"/>
      </c>
      <c r="J78" s="72"/>
      <c r="K78" s="73"/>
    </row>
    <row r="79" spans="1:11" ht="12.75">
      <c r="A79" s="65">
        <f ca="1" t="shared" si="0"/>
      </c>
      <c r="B79" s="66"/>
      <c r="C79" s="76"/>
      <c r="D79" s="67"/>
      <c r="E79" s="68"/>
      <c r="F79" s="69"/>
      <c r="G79" s="69"/>
      <c r="H79" s="70">
        <f t="shared" si="1"/>
      </c>
      <c r="I79" s="71">
        <f t="shared" si="3"/>
      </c>
      <c r="J79" s="72"/>
      <c r="K79" s="73"/>
    </row>
    <row r="80" spans="1:11" ht="12.75">
      <c r="A80" s="65">
        <f ca="1" t="shared" si="0"/>
      </c>
      <c r="B80" s="66"/>
      <c r="C80" s="76"/>
      <c r="D80" s="67"/>
      <c r="E80" s="68"/>
      <c r="F80" s="69"/>
      <c r="G80" s="69"/>
      <c r="H80" s="70">
        <f t="shared" si="1"/>
      </c>
      <c r="I80" s="71">
        <f t="shared" si="3"/>
      </c>
      <c r="J80" s="72"/>
      <c r="K80" s="73"/>
    </row>
    <row r="81" spans="1:11" ht="12.75">
      <c r="A81" s="65">
        <f ca="1" t="shared" si="0"/>
      </c>
      <c r="B81" s="66"/>
      <c r="C81" s="76"/>
      <c r="D81" s="67"/>
      <c r="E81" s="68"/>
      <c r="F81" s="69"/>
      <c r="G81" s="69"/>
      <c r="H81" s="70">
        <f t="shared" si="1"/>
      </c>
      <c r="I81" s="71">
        <f t="shared" si="3"/>
      </c>
      <c r="J81" s="72"/>
      <c r="K81" s="73"/>
    </row>
    <row r="82" spans="1:11" ht="12.75">
      <c r="A82" s="65">
        <f aca="true" ca="1" t="shared" si="4" ref="A82:A145">+IF(NOT(ISBLANK(INDIRECT("e"&amp;ROW()))),MAX(INDIRECT("a$16:A"&amp;ROW()-1))+1,"")</f>
      </c>
      <c r="B82" s="66"/>
      <c r="C82" s="76"/>
      <c r="D82" s="67"/>
      <c r="E82" s="68"/>
      <c r="F82" s="69"/>
      <c r="G82" s="69"/>
      <c r="H82" s="70">
        <f aca="true" t="shared" si="5" ref="H82:H145">+IF(AND(F82="",G82=""),"",ROUND(G82,2)*F82)</f>
      </c>
      <c r="I82" s="71">
        <f t="shared" si="3"/>
      </c>
      <c r="J82" s="72"/>
      <c r="K82" s="73"/>
    </row>
    <row r="83" spans="1:11" ht="12.75">
      <c r="A83" s="65">
        <f ca="1" t="shared" si="4"/>
      </c>
      <c r="B83" s="66"/>
      <c r="C83" s="76"/>
      <c r="D83" s="67"/>
      <c r="E83" s="68"/>
      <c r="F83" s="69"/>
      <c r="G83" s="69"/>
      <c r="H83" s="70">
        <f t="shared" si="5"/>
      </c>
      <c r="I83" s="71">
        <f t="shared" si="3"/>
      </c>
      <c r="J83" s="72"/>
      <c r="K83" s="73"/>
    </row>
    <row r="84" spans="1:11" ht="12.75">
      <c r="A84" s="65">
        <f ca="1" t="shared" si="4"/>
      </c>
      <c r="B84" s="66"/>
      <c r="C84" s="76"/>
      <c r="D84" s="67"/>
      <c r="E84" s="68"/>
      <c r="F84" s="69"/>
      <c r="G84" s="69"/>
      <c r="H84" s="70">
        <f t="shared" si="5"/>
      </c>
      <c r="I84" s="71">
        <f t="shared" si="3"/>
      </c>
      <c r="J84" s="72"/>
      <c r="K84" s="73"/>
    </row>
    <row r="85" spans="1:11" ht="12.75">
      <c r="A85" s="65">
        <f ca="1" t="shared" si="4"/>
      </c>
      <c r="B85" s="66"/>
      <c r="C85" s="76"/>
      <c r="D85" s="67"/>
      <c r="E85" s="68"/>
      <c r="F85" s="69"/>
      <c r="G85" s="69"/>
      <c r="H85" s="70">
        <f t="shared" si="5"/>
      </c>
      <c r="I85" s="71">
        <f t="shared" si="3"/>
      </c>
      <c r="J85" s="72"/>
      <c r="K85" s="73"/>
    </row>
    <row r="86" spans="1:11" ht="12.75">
      <c r="A86" s="65">
        <f ca="1" t="shared" si="4"/>
      </c>
      <c r="B86" s="66"/>
      <c r="C86" s="76"/>
      <c r="D86" s="67"/>
      <c r="E86" s="68"/>
      <c r="F86" s="69"/>
      <c r="G86" s="69"/>
      <c r="H86" s="70">
        <f t="shared" si="5"/>
      </c>
      <c r="I86" s="71">
        <f t="shared" si="3"/>
      </c>
      <c r="J86" s="72"/>
      <c r="K86" s="73"/>
    </row>
    <row r="87" spans="1:11" ht="12.75">
      <c r="A87" s="65">
        <f ca="1" t="shared" si="4"/>
      </c>
      <c r="B87" s="66"/>
      <c r="C87" s="76"/>
      <c r="D87" s="67"/>
      <c r="E87" s="68"/>
      <c r="F87" s="69"/>
      <c r="G87" s="69"/>
      <c r="H87" s="70">
        <f t="shared" si="5"/>
      </c>
      <c r="I87" s="71">
        <f t="shared" si="3"/>
      </c>
      <c r="J87" s="72"/>
      <c r="K87" s="73"/>
    </row>
    <row r="88" spans="1:11" ht="12.75">
      <c r="A88" s="65">
        <f ca="1" t="shared" si="4"/>
      </c>
      <c r="B88" s="66"/>
      <c r="C88" s="76"/>
      <c r="D88" s="67"/>
      <c r="E88" s="68"/>
      <c r="F88" s="69"/>
      <c r="G88" s="69"/>
      <c r="H88" s="70">
        <f t="shared" si="5"/>
      </c>
      <c r="I88" s="71">
        <f t="shared" si="3"/>
      </c>
      <c r="J88" s="72"/>
      <c r="K88" s="73"/>
    </row>
    <row r="89" spans="1:11" ht="12.75">
      <c r="A89" s="65">
        <f ca="1" t="shared" si="4"/>
      </c>
      <c r="B89" s="66"/>
      <c r="C89" s="76"/>
      <c r="D89" s="67"/>
      <c r="E89" s="68"/>
      <c r="F89" s="69"/>
      <c r="G89" s="69"/>
      <c r="H89" s="70">
        <f t="shared" si="5"/>
      </c>
      <c r="I89" s="71">
        <f t="shared" si="3"/>
      </c>
      <c r="J89" s="72"/>
      <c r="K89" s="73"/>
    </row>
    <row r="90" spans="1:11" ht="12.75">
      <c r="A90" s="65">
        <f ca="1" t="shared" si="4"/>
      </c>
      <c r="B90" s="66"/>
      <c r="C90" s="76"/>
      <c r="D90" s="67"/>
      <c r="E90" s="68"/>
      <c r="F90" s="69"/>
      <c r="G90" s="69"/>
      <c r="H90" s="70">
        <f t="shared" si="5"/>
      </c>
      <c r="I90" s="71">
        <f t="shared" si="3"/>
      </c>
      <c r="J90" s="72"/>
      <c r="K90" s="73"/>
    </row>
    <row r="91" spans="1:11" ht="12.75">
      <c r="A91" s="65">
        <f ca="1" t="shared" si="4"/>
      </c>
      <c r="B91" s="66"/>
      <c r="C91" s="76"/>
      <c r="D91" s="67"/>
      <c r="E91" s="68"/>
      <c r="F91" s="69"/>
      <c r="G91" s="69"/>
      <c r="H91" s="70">
        <f t="shared" si="5"/>
      </c>
      <c r="I91" s="71">
        <f t="shared" si="3"/>
      </c>
      <c r="J91" s="72"/>
      <c r="K91" s="73"/>
    </row>
    <row r="92" spans="1:11" ht="12.75">
      <c r="A92" s="65">
        <f ca="1" t="shared" si="4"/>
      </c>
      <c r="B92" s="66"/>
      <c r="C92" s="76"/>
      <c r="D92" s="67"/>
      <c r="E92" s="68"/>
      <c r="F92" s="69"/>
      <c r="G92" s="69"/>
      <c r="H92" s="70">
        <f t="shared" si="5"/>
      </c>
      <c r="I92" s="71">
        <f t="shared" si="3"/>
      </c>
      <c r="J92" s="72"/>
      <c r="K92" s="73"/>
    </row>
    <row r="93" spans="1:11" ht="12.75">
      <c r="A93" s="65">
        <f ca="1" t="shared" si="4"/>
      </c>
      <c r="B93" s="66"/>
      <c r="C93" s="76"/>
      <c r="D93" s="67"/>
      <c r="E93" s="68"/>
      <c r="F93" s="69"/>
      <c r="G93" s="69"/>
      <c r="H93" s="70">
        <f t="shared" si="5"/>
      </c>
      <c r="I93" s="71">
        <f t="shared" si="3"/>
      </c>
      <c r="J93" s="72"/>
      <c r="K93" s="73"/>
    </row>
    <row r="94" spans="1:11" ht="12.75">
      <c r="A94" s="65">
        <f ca="1" t="shared" si="4"/>
      </c>
      <c r="B94" s="66"/>
      <c r="C94" s="76"/>
      <c r="D94" s="67"/>
      <c r="E94" s="68"/>
      <c r="F94" s="69"/>
      <c r="G94" s="69"/>
      <c r="H94" s="70">
        <f t="shared" si="5"/>
      </c>
      <c r="I94" s="71">
        <f t="shared" si="3"/>
      </c>
      <c r="J94" s="72"/>
      <c r="K94" s="73"/>
    </row>
    <row r="95" spans="1:11" ht="12.75">
      <c r="A95" s="65">
        <f ca="1" t="shared" si="4"/>
      </c>
      <c r="B95" s="66"/>
      <c r="C95" s="76"/>
      <c r="D95" s="67"/>
      <c r="E95" s="68"/>
      <c r="F95" s="69"/>
      <c r="G95" s="69"/>
      <c r="H95" s="70">
        <f t="shared" si="5"/>
      </c>
      <c r="I95" s="71">
        <f t="shared" si="3"/>
      </c>
      <c r="J95" s="72"/>
      <c r="K95" s="73"/>
    </row>
    <row r="96" spans="1:11" ht="12.75">
      <c r="A96" s="65">
        <f ca="1" t="shared" si="4"/>
      </c>
      <c r="B96" s="66"/>
      <c r="C96" s="76"/>
      <c r="D96" s="67"/>
      <c r="E96" s="68"/>
      <c r="F96" s="69"/>
      <c r="G96" s="69"/>
      <c r="H96" s="70">
        <f t="shared" si="5"/>
      </c>
      <c r="I96" s="71">
        <f t="shared" si="3"/>
      </c>
      <c r="J96" s="72"/>
      <c r="K96" s="73"/>
    </row>
    <row r="97" spans="1:11" ht="12.75">
      <c r="A97" s="65">
        <f ca="1" t="shared" si="4"/>
      </c>
      <c r="B97" s="66"/>
      <c r="C97" s="76"/>
      <c r="D97" s="67"/>
      <c r="E97" s="68"/>
      <c r="F97" s="69"/>
      <c r="G97" s="69"/>
      <c r="H97" s="70">
        <f t="shared" si="5"/>
      </c>
      <c r="I97" s="71">
        <f t="shared" si="3"/>
      </c>
      <c r="J97" s="72"/>
      <c r="K97" s="73"/>
    </row>
    <row r="98" spans="1:11" ht="12.75">
      <c r="A98" s="65">
        <f ca="1" t="shared" si="4"/>
      </c>
      <c r="B98" s="66"/>
      <c r="C98" s="76"/>
      <c r="D98" s="67"/>
      <c r="E98" s="68"/>
      <c r="F98" s="69"/>
      <c r="G98" s="69"/>
      <c r="H98" s="70">
        <f t="shared" si="5"/>
      </c>
      <c r="I98" s="71">
        <f t="shared" si="3"/>
      </c>
      <c r="J98" s="72"/>
      <c r="K98" s="73"/>
    </row>
    <row r="99" spans="1:11" ht="12.75">
      <c r="A99" s="65">
        <f ca="1" t="shared" si="4"/>
      </c>
      <c r="B99" s="66"/>
      <c r="C99" s="76"/>
      <c r="D99" s="67"/>
      <c r="E99" s="68"/>
      <c r="F99" s="69"/>
      <c r="G99" s="69"/>
      <c r="H99" s="70">
        <f t="shared" si="5"/>
      </c>
      <c r="I99" s="71">
        <f t="shared" si="3"/>
      </c>
      <c r="J99" s="72"/>
      <c r="K99" s="73"/>
    </row>
    <row r="100" spans="1:11" ht="12.75">
      <c r="A100" s="65">
        <f ca="1" t="shared" si="4"/>
      </c>
      <c r="B100" s="66"/>
      <c r="C100" s="76"/>
      <c r="D100" s="67"/>
      <c r="E100" s="68"/>
      <c r="F100" s="69"/>
      <c r="G100" s="69"/>
      <c r="H100" s="70">
        <f t="shared" si="5"/>
      </c>
      <c r="I100" s="71">
        <f t="shared" si="3"/>
      </c>
      <c r="J100" s="72"/>
      <c r="K100" s="73"/>
    </row>
    <row r="101" spans="1:11" ht="12.75">
      <c r="A101" s="65">
        <f ca="1" t="shared" si="4"/>
      </c>
      <c r="B101" s="66"/>
      <c r="C101" s="76"/>
      <c r="D101" s="67"/>
      <c r="E101" s="68"/>
      <c r="F101" s="69"/>
      <c r="G101" s="69"/>
      <c r="H101" s="70">
        <f t="shared" si="5"/>
      </c>
      <c r="I101" s="71">
        <f t="shared" si="3"/>
      </c>
      <c r="J101" s="72"/>
      <c r="K101" s="73"/>
    </row>
    <row r="102" spans="1:11" ht="12.75">
      <c r="A102" s="65">
        <f ca="1" t="shared" si="4"/>
      </c>
      <c r="B102" s="66"/>
      <c r="C102" s="76"/>
      <c r="D102" s="67"/>
      <c r="E102" s="68"/>
      <c r="F102" s="69"/>
      <c r="G102" s="69"/>
      <c r="H102" s="70">
        <f t="shared" si="5"/>
      </c>
      <c r="I102" s="71">
        <f t="shared" si="3"/>
      </c>
      <c r="J102" s="72"/>
      <c r="K102" s="73"/>
    </row>
    <row r="103" spans="1:11" ht="12.75">
      <c r="A103" s="65">
        <f ca="1" t="shared" si="4"/>
      </c>
      <c r="B103" s="66"/>
      <c r="C103" s="76"/>
      <c r="D103" s="67"/>
      <c r="E103" s="68"/>
      <c r="F103" s="69"/>
      <c r="G103" s="69"/>
      <c r="H103" s="70">
        <f t="shared" si="5"/>
      </c>
      <c r="I103" s="71">
        <f t="shared" si="3"/>
      </c>
      <c r="J103" s="72"/>
      <c r="K103" s="73"/>
    </row>
    <row r="104" spans="1:11" ht="12.75">
      <c r="A104" s="65">
        <f ca="1" t="shared" si="4"/>
      </c>
      <c r="B104" s="66"/>
      <c r="C104" s="76"/>
      <c r="D104" s="67"/>
      <c r="E104" s="68"/>
      <c r="F104" s="69"/>
      <c r="G104" s="69"/>
      <c r="H104" s="70">
        <f t="shared" si="5"/>
      </c>
      <c r="I104" s="71">
        <f t="shared" si="3"/>
      </c>
      <c r="J104" s="72"/>
      <c r="K104" s="73"/>
    </row>
    <row r="105" spans="1:11" ht="12.75">
      <c r="A105" s="65">
        <f ca="1" t="shared" si="4"/>
      </c>
      <c r="B105" s="66"/>
      <c r="C105" s="76"/>
      <c r="D105" s="67"/>
      <c r="E105" s="68"/>
      <c r="F105" s="69"/>
      <c r="G105" s="69"/>
      <c r="H105" s="70">
        <f t="shared" si="5"/>
      </c>
      <c r="I105" s="71">
        <f t="shared" si="3"/>
      </c>
      <c r="J105" s="72"/>
      <c r="K105" s="73"/>
    </row>
    <row r="106" spans="1:11" ht="12.75">
      <c r="A106" s="65">
        <f ca="1" t="shared" si="4"/>
      </c>
      <c r="B106" s="66"/>
      <c r="C106" s="76"/>
      <c r="D106" s="67"/>
      <c r="E106" s="68"/>
      <c r="F106" s="69"/>
      <c r="G106" s="69"/>
      <c r="H106" s="70">
        <f t="shared" si="5"/>
      </c>
      <c r="I106" s="71">
        <f t="shared" si="3"/>
      </c>
      <c r="J106" s="72"/>
      <c r="K106" s="73"/>
    </row>
    <row r="107" spans="1:11" ht="12.75">
      <c r="A107" s="65">
        <f ca="1" t="shared" si="4"/>
      </c>
      <c r="B107" s="66"/>
      <c r="C107" s="76"/>
      <c r="D107" s="67"/>
      <c r="E107" s="68"/>
      <c r="F107" s="69"/>
      <c r="G107" s="69"/>
      <c r="H107" s="70">
        <f t="shared" si="5"/>
      </c>
      <c r="I107" s="71">
        <f t="shared" si="3"/>
      </c>
      <c r="J107" s="72"/>
      <c r="K107" s="73"/>
    </row>
    <row r="108" spans="1:11" ht="12.75">
      <c r="A108" s="65">
        <f ca="1" t="shared" si="4"/>
      </c>
      <c r="B108" s="66"/>
      <c r="C108" s="76"/>
      <c r="D108" s="67"/>
      <c r="E108" s="68"/>
      <c r="F108" s="69"/>
      <c r="G108" s="69"/>
      <c r="H108" s="70">
        <f t="shared" si="5"/>
      </c>
      <c r="I108" s="71">
        <f t="shared" si="3"/>
      </c>
      <c r="J108" s="72"/>
      <c r="K108" s="73"/>
    </row>
    <row r="109" spans="1:11" ht="12.75">
      <c r="A109" s="65">
        <f ca="1" t="shared" si="4"/>
      </c>
      <c r="B109" s="66"/>
      <c r="C109" s="76"/>
      <c r="D109" s="67"/>
      <c r="E109" s="68"/>
      <c r="F109" s="69"/>
      <c r="G109" s="69"/>
      <c r="H109" s="70">
        <f t="shared" si="5"/>
      </c>
      <c r="I109" s="71">
        <f t="shared" si="3"/>
      </c>
      <c r="J109" s="72"/>
      <c r="K109" s="73"/>
    </row>
    <row r="110" spans="1:11" ht="12.75">
      <c r="A110" s="65">
        <f ca="1" t="shared" si="4"/>
      </c>
      <c r="B110" s="66"/>
      <c r="C110" s="76"/>
      <c r="D110" s="67"/>
      <c r="E110" s="68"/>
      <c r="F110" s="69"/>
      <c r="G110" s="69"/>
      <c r="H110" s="70">
        <f t="shared" si="5"/>
      </c>
      <c r="I110" s="71">
        <f t="shared" si="3"/>
      </c>
      <c r="J110" s="72"/>
      <c r="K110" s="73"/>
    </row>
    <row r="111" spans="1:11" ht="12.75">
      <c r="A111" s="65">
        <f ca="1" t="shared" si="4"/>
      </c>
      <c r="B111" s="66"/>
      <c r="C111" s="76"/>
      <c r="D111" s="67"/>
      <c r="E111" s="68"/>
      <c r="F111" s="69"/>
      <c r="G111" s="69"/>
      <c r="H111" s="70">
        <f t="shared" si="5"/>
      </c>
      <c r="I111" s="71">
        <f t="shared" si="3"/>
      </c>
      <c r="J111" s="72"/>
      <c r="K111" s="73"/>
    </row>
    <row r="112" spans="1:11" ht="12.75">
      <c r="A112" s="65">
        <f ca="1" t="shared" si="4"/>
      </c>
      <c r="B112" s="66"/>
      <c r="C112" s="76"/>
      <c r="D112" s="67"/>
      <c r="E112" s="68"/>
      <c r="F112" s="69"/>
      <c r="G112" s="69"/>
      <c r="H112" s="70">
        <f t="shared" si="5"/>
      </c>
      <c r="I112" s="71">
        <f t="shared" si="3"/>
      </c>
      <c r="J112" s="72"/>
      <c r="K112" s="73"/>
    </row>
    <row r="113" spans="1:11" ht="12.75">
      <c r="A113" s="65">
        <f ca="1" t="shared" si="4"/>
      </c>
      <c r="B113" s="66"/>
      <c r="C113" s="76"/>
      <c r="D113" s="67"/>
      <c r="E113" s="68"/>
      <c r="F113" s="69"/>
      <c r="G113" s="69"/>
      <c r="H113" s="70">
        <f t="shared" si="5"/>
      </c>
      <c r="I113" s="71">
        <f t="shared" si="3"/>
      </c>
      <c r="J113" s="72"/>
      <c r="K113" s="73"/>
    </row>
    <row r="114" spans="1:11" ht="12.75">
      <c r="A114" s="65">
        <f ca="1" t="shared" si="4"/>
      </c>
      <c r="B114" s="66"/>
      <c r="C114" s="76"/>
      <c r="D114" s="67"/>
      <c r="E114" s="68"/>
      <c r="F114" s="69"/>
      <c r="G114" s="69"/>
      <c r="H114" s="70">
        <f t="shared" si="5"/>
      </c>
      <c r="I114" s="71">
        <f t="shared" si="3"/>
      </c>
      <c r="J114" s="72"/>
      <c r="K114" s="73"/>
    </row>
    <row r="115" spans="1:11" ht="12.75">
      <c r="A115" s="65">
        <f ca="1" t="shared" si="4"/>
      </c>
      <c r="B115" s="66"/>
      <c r="C115" s="76"/>
      <c r="D115" s="67"/>
      <c r="E115" s="68"/>
      <c r="F115" s="69"/>
      <c r="G115" s="69"/>
      <c r="H115" s="70">
        <f t="shared" si="5"/>
      </c>
      <c r="I115" s="71">
        <f t="shared" si="3"/>
      </c>
      <c r="J115" s="72"/>
      <c r="K115" s="73"/>
    </row>
    <row r="116" spans="1:11" ht="12.75">
      <c r="A116" s="65">
        <f ca="1" t="shared" si="4"/>
      </c>
      <c r="B116" s="66"/>
      <c r="C116" s="76"/>
      <c r="D116" s="67"/>
      <c r="E116" s="68"/>
      <c r="F116" s="69"/>
      <c r="G116" s="69"/>
      <c r="H116" s="70">
        <f t="shared" si="5"/>
      </c>
      <c r="I116" s="71">
        <f t="shared" si="3"/>
      </c>
      <c r="J116" s="72"/>
      <c r="K116" s="73"/>
    </row>
    <row r="117" spans="1:11" ht="12.75">
      <c r="A117" s="65">
        <f ca="1" t="shared" si="4"/>
      </c>
      <c r="B117" s="66"/>
      <c r="C117" s="76"/>
      <c r="D117" s="67"/>
      <c r="E117" s="68"/>
      <c r="F117" s="69"/>
      <c r="G117" s="69"/>
      <c r="H117" s="70">
        <f t="shared" si="5"/>
      </c>
      <c r="I117" s="71">
        <f aca="true" t="shared" si="6" ref="I117:I180">IF(E117&lt;&gt;"","M","")</f>
      </c>
      <c r="J117" s="72"/>
      <c r="K117" s="73"/>
    </row>
    <row r="118" spans="1:11" ht="12.75">
      <c r="A118" s="65">
        <f ca="1" t="shared" si="4"/>
      </c>
      <c r="B118" s="66"/>
      <c r="C118" s="76"/>
      <c r="D118" s="67"/>
      <c r="E118" s="68"/>
      <c r="F118" s="69"/>
      <c r="G118" s="69"/>
      <c r="H118" s="70">
        <f t="shared" si="5"/>
      </c>
      <c r="I118" s="71">
        <f t="shared" si="6"/>
      </c>
      <c r="J118" s="72"/>
      <c r="K118" s="73"/>
    </row>
    <row r="119" spans="1:11" ht="12.75">
      <c r="A119" s="65">
        <f ca="1" t="shared" si="4"/>
      </c>
      <c r="B119" s="66"/>
      <c r="C119" s="76"/>
      <c r="D119" s="67"/>
      <c r="E119" s="68"/>
      <c r="F119" s="69"/>
      <c r="G119" s="69"/>
      <c r="H119" s="70">
        <f t="shared" si="5"/>
      </c>
      <c r="I119" s="71">
        <f t="shared" si="6"/>
      </c>
      <c r="J119" s="72"/>
      <c r="K119" s="73"/>
    </row>
    <row r="120" spans="1:11" ht="12.75">
      <c r="A120" s="65">
        <f ca="1" t="shared" si="4"/>
      </c>
      <c r="B120" s="66"/>
      <c r="C120" s="76"/>
      <c r="D120" s="67"/>
      <c r="E120" s="68"/>
      <c r="F120" s="69"/>
      <c r="G120" s="69"/>
      <c r="H120" s="70">
        <f t="shared" si="5"/>
      </c>
      <c r="I120" s="71">
        <f t="shared" si="6"/>
      </c>
      <c r="J120" s="72"/>
      <c r="K120" s="73"/>
    </row>
    <row r="121" spans="1:11" ht="12.75">
      <c r="A121" s="65">
        <f ca="1" t="shared" si="4"/>
      </c>
      <c r="B121" s="66"/>
      <c r="C121" s="76"/>
      <c r="D121" s="67"/>
      <c r="E121" s="68"/>
      <c r="F121" s="69"/>
      <c r="G121" s="69"/>
      <c r="H121" s="70">
        <f t="shared" si="5"/>
      </c>
      <c r="I121" s="71">
        <f t="shared" si="6"/>
      </c>
      <c r="J121" s="72"/>
      <c r="K121" s="73"/>
    </row>
    <row r="122" spans="1:11" ht="12.75">
      <c r="A122" s="65">
        <f ca="1" t="shared" si="4"/>
      </c>
      <c r="B122" s="66"/>
      <c r="C122" s="76"/>
      <c r="D122" s="67"/>
      <c r="E122" s="68"/>
      <c r="F122" s="69"/>
      <c r="G122" s="69"/>
      <c r="H122" s="70">
        <f t="shared" si="5"/>
      </c>
      <c r="I122" s="71">
        <f t="shared" si="6"/>
      </c>
      <c r="J122" s="72"/>
      <c r="K122" s="73"/>
    </row>
    <row r="123" spans="1:11" ht="12.75">
      <c r="A123" s="65">
        <f ca="1" t="shared" si="4"/>
      </c>
      <c r="B123" s="66"/>
      <c r="C123" s="76"/>
      <c r="D123" s="67"/>
      <c r="E123" s="68"/>
      <c r="F123" s="69"/>
      <c r="G123" s="69"/>
      <c r="H123" s="70">
        <f t="shared" si="5"/>
      </c>
      <c r="I123" s="71">
        <f t="shared" si="6"/>
      </c>
      <c r="J123" s="72"/>
      <c r="K123" s="73"/>
    </row>
    <row r="124" spans="1:11" ht="12.75">
      <c r="A124" s="65">
        <f ca="1" t="shared" si="4"/>
      </c>
      <c r="B124" s="66"/>
      <c r="C124" s="76"/>
      <c r="D124" s="67"/>
      <c r="E124" s="68"/>
      <c r="F124" s="69"/>
      <c r="G124" s="69"/>
      <c r="H124" s="70">
        <f t="shared" si="5"/>
      </c>
      <c r="I124" s="71">
        <f t="shared" si="6"/>
      </c>
      <c r="J124" s="72"/>
      <c r="K124" s="73"/>
    </row>
    <row r="125" spans="1:11" ht="12.75">
      <c r="A125" s="65">
        <f ca="1" t="shared" si="4"/>
      </c>
      <c r="B125" s="66"/>
      <c r="C125" s="76"/>
      <c r="D125" s="67"/>
      <c r="E125" s="68"/>
      <c r="F125" s="69"/>
      <c r="G125" s="69"/>
      <c r="H125" s="70">
        <f t="shared" si="5"/>
      </c>
      <c r="I125" s="71">
        <f t="shared" si="6"/>
      </c>
      <c r="J125" s="72"/>
      <c r="K125" s="73"/>
    </row>
    <row r="126" spans="1:11" ht="12.75">
      <c r="A126" s="65">
        <f ca="1" t="shared" si="4"/>
      </c>
      <c r="B126" s="66"/>
      <c r="C126" s="76"/>
      <c r="D126" s="67"/>
      <c r="E126" s="68"/>
      <c r="F126" s="69"/>
      <c r="G126" s="69"/>
      <c r="H126" s="70">
        <f t="shared" si="5"/>
      </c>
      <c r="I126" s="71">
        <f t="shared" si="6"/>
      </c>
      <c r="J126" s="72"/>
      <c r="K126" s="73"/>
    </row>
    <row r="127" spans="1:11" ht="12.75">
      <c r="A127" s="65">
        <f ca="1" t="shared" si="4"/>
      </c>
      <c r="B127" s="66"/>
      <c r="C127" s="76"/>
      <c r="D127" s="67"/>
      <c r="E127" s="68"/>
      <c r="F127" s="69"/>
      <c r="G127" s="69"/>
      <c r="H127" s="70">
        <f t="shared" si="5"/>
      </c>
      <c r="I127" s="71">
        <f t="shared" si="6"/>
      </c>
      <c r="J127" s="72"/>
      <c r="K127" s="73"/>
    </row>
    <row r="128" spans="1:11" ht="12.75">
      <c r="A128" s="65">
        <f ca="1" t="shared" si="4"/>
      </c>
      <c r="B128" s="66"/>
      <c r="C128" s="76"/>
      <c r="D128" s="67"/>
      <c r="E128" s="68"/>
      <c r="F128" s="69"/>
      <c r="G128" s="69"/>
      <c r="H128" s="70">
        <f t="shared" si="5"/>
      </c>
      <c r="I128" s="71">
        <f t="shared" si="6"/>
      </c>
      <c r="J128" s="72"/>
      <c r="K128" s="73"/>
    </row>
    <row r="129" spans="1:11" ht="12.75">
      <c r="A129" s="65">
        <f ca="1" t="shared" si="4"/>
      </c>
      <c r="B129" s="66"/>
      <c r="C129" s="76"/>
      <c r="D129" s="67"/>
      <c r="E129" s="68"/>
      <c r="F129" s="69"/>
      <c r="G129" s="69"/>
      <c r="H129" s="70">
        <f t="shared" si="5"/>
      </c>
      <c r="I129" s="71">
        <f t="shared" si="6"/>
      </c>
      <c r="J129" s="72"/>
      <c r="K129" s="73"/>
    </row>
    <row r="130" spans="1:11" ht="12.75">
      <c r="A130" s="65">
        <f ca="1" t="shared" si="4"/>
      </c>
      <c r="B130" s="66"/>
      <c r="C130" s="76"/>
      <c r="D130" s="67"/>
      <c r="E130" s="68"/>
      <c r="F130" s="69"/>
      <c r="G130" s="69"/>
      <c r="H130" s="70">
        <f t="shared" si="5"/>
      </c>
      <c r="I130" s="71">
        <f t="shared" si="6"/>
      </c>
      <c r="J130" s="72"/>
      <c r="K130" s="73"/>
    </row>
    <row r="131" spans="1:11" ht="12.75">
      <c r="A131" s="65">
        <f ca="1" t="shared" si="4"/>
      </c>
      <c r="B131" s="66"/>
      <c r="C131" s="76"/>
      <c r="D131" s="67"/>
      <c r="E131" s="68"/>
      <c r="F131" s="69"/>
      <c r="G131" s="69"/>
      <c r="H131" s="70">
        <f t="shared" si="5"/>
      </c>
      <c r="I131" s="71">
        <f t="shared" si="6"/>
      </c>
      <c r="J131" s="72"/>
      <c r="K131" s="73"/>
    </row>
    <row r="132" spans="1:11" ht="12.75">
      <c r="A132" s="65">
        <f ca="1" t="shared" si="4"/>
      </c>
      <c r="B132" s="66"/>
      <c r="C132" s="76"/>
      <c r="D132" s="67"/>
      <c r="E132" s="68"/>
      <c r="F132" s="69"/>
      <c r="G132" s="69"/>
      <c r="H132" s="70">
        <f t="shared" si="5"/>
      </c>
      <c r="I132" s="71">
        <f t="shared" si="6"/>
      </c>
      <c r="J132" s="72"/>
      <c r="K132" s="73"/>
    </row>
    <row r="133" spans="1:11" ht="12.75">
      <c r="A133" s="65">
        <f ca="1" t="shared" si="4"/>
      </c>
      <c r="B133" s="66"/>
      <c r="C133" s="76"/>
      <c r="D133" s="67"/>
      <c r="E133" s="68"/>
      <c r="F133" s="69"/>
      <c r="G133" s="69"/>
      <c r="H133" s="70">
        <f t="shared" si="5"/>
      </c>
      <c r="I133" s="71">
        <f t="shared" si="6"/>
      </c>
      <c r="J133" s="72"/>
      <c r="K133" s="73"/>
    </row>
    <row r="134" spans="1:11" ht="12.75">
      <c r="A134" s="65">
        <f ca="1" t="shared" si="4"/>
      </c>
      <c r="B134" s="66"/>
      <c r="C134" s="76"/>
      <c r="D134" s="67"/>
      <c r="E134" s="68"/>
      <c r="F134" s="69"/>
      <c r="G134" s="69"/>
      <c r="H134" s="70">
        <f t="shared" si="5"/>
      </c>
      <c r="I134" s="71">
        <f t="shared" si="6"/>
      </c>
      <c r="J134" s="72"/>
      <c r="K134" s="73"/>
    </row>
    <row r="135" spans="1:11" ht="12.75">
      <c r="A135" s="65">
        <f ca="1" t="shared" si="4"/>
      </c>
      <c r="B135" s="66"/>
      <c r="C135" s="76"/>
      <c r="D135" s="67"/>
      <c r="E135" s="68"/>
      <c r="F135" s="69"/>
      <c r="G135" s="69"/>
      <c r="H135" s="70">
        <f t="shared" si="5"/>
      </c>
      <c r="I135" s="71">
        <f t="shared" si="6"/>
      </c>
      <c r="J135" s="72"/>
      <c r="K135" s="73"/>
    </row>
    <row r="136" spans="1:11" ht="12.75">
      <c r="A136" s="65">
        <f ca="1" t="shared" si="4"/>
      </c>
      <c r="B136" s="66"/>
      <c r="C136" s="76"/>
      <c r="D136" s="67"/>
      <c r="E136" s="68"/>
      <c r="F136" s="69"/>
      <c r="G136" s="69"/>
      <c r="H136" s="70">
        <f t="shared" si="5"/>
      </c>
      <c r="I136" s="71">
        <f t="shared" si="6"/>
      </c>
      <c r="J136" s="72"/>
      <c r="K136" s="73"/>
    </row>
    <row r="137" spans="1:11" ht="12.75">
      <c r="A137" s="65">
        <f ca="1" t="shared" si="4"/>
      </c>
      <c r="B137" s="66"/>
      <c r="C137" s="76"/>
      <c r="D137" s="67"/>
      <c r="E137" s="68"/>
      <c r="F137" s="69"/>
      <c r="G137" s="69"/>
      <c r="H137" s="70">
        <f t="shared" si="5"/>
      </c>
      <c r="I137" s="71">
        <f t="shared" si="6"/>
      </c>
      <c r="J137" s="72"/>
      <c r="K137" s="73"/>
    </row>
    <row r="138" spans="1:11" ht="12.75">
      <c r="A138" s="65">
        <f ca="1" t="shared" si="4"/>
      </c>
      <c r="B138" s="66"/>
      <c r="C138" s="76"/>
      <c r="D138" s="67"/>
      <c r="E138" s="68"/>
      <c r="F138" s="69"/>
      <c r="G138" s="69"/>
      <c r="H138" s="70">
        <f t="shared" si="5"/>
      </c>
      <c r="I138" s="71">
        <f t="shared" si="6"/>
      </c>
      <c r="J138" s="72"/>
      <c r="K138" s="73"/>
    </row>
    <row r="139" spans="1:11" ht="12.75">
      <c r="A139" s="65">
        <f ca="1" t="shared" si="4"/>
      </c>
      <c r="B139" s="66"/>
      <c r="C139" s="76"/>
      <c r="D139" s="67"/>
      <c r="E139" s="68"/>
      <c r="F139" s="69"/>
      <c r="G139" s="69"/>
      <c r="H139" s="70">
        <f t="shared" si="5"/>
      </c>
      <c r="I139" s="71">
        <f t="shared" si="6"/>
      </c>
      <c r="J139" s="72"/>
      <c r="K139" s="73"/>
    </row>
    <row r="140" spans="1:11" ht="12.75">
      <c r="A140" s="65">
        <f ca="1" t="shared" si="4"/>
      </c>
      <c r="B140" s="66"/>
      <c r="C140" s="76"/>
      <c r="D140" s="67"/>
      <c r="E140" s="68"/>
      <c r="F140" s="69"/>
      <c r="G140" s="69"/>
      <c r="H140" s="70">
        <f t="shared" si="5"/>
      </c>
      <c r="I140" s="71">
        <f t="shared" si="6"/>
      </c>
      <c r="J140" s="72"/>
      <c r="K140" s="73"/>
    </row>
    <row r="141" spans="1:11" ht="12.75">
      <c r="A141" s="65">
        <f ca="1" t="shared" si="4"/>
      </c>
      <c r="B141" s="66"/>
      <c r="C141" s="76"/>
      <c r="D141" s="67"/>
      <c r="E141" s="68"/>
      <c r="F141" s="69"/>
      <c r="G141" s="69"/>
      <c r="H141" s="70">
        <f t="shared" si="5"/>
      </c>
      <c r="I141" s="71">
        <f t="shared" si="6"/>
      </c>
      <c r="J141" s="72"/>
      <c r="K141" s="73"/>
    </row>
    <row r="142" spans="1:11" ht="12.75">
      <c r="A142" s="65">
        <f ca="1" t="shared" si="4"/>
      </c>
      <c r="B142" s="66"/>
      <c r="C142" s="76"/>
      <c r="D142" s="67"/>
      <c r="E142" s="68"/>
      <c r="F142" s="69"/>
      <c r="G142" s="69"/>
      <c r="H142" s="70">
        <f t="shared" si="5"/>
      </c>
      <c r="I142" s="71">
        <f t="shared" si="6"/>
      </c>
      <c r="J142" s="72"/>
      <c r="K142" s="73"/>
    </row>
    <row r="143" spans="1:11" ht="12.75">
      <c r="A143" s="65">
        <f ca="1" t="shared" si="4"/>
      </c>
      <c r="B143" s="66"/>
      <c r="C143" s="76"/>
      <c r="D143" s="67"/>
      <c r="E143" s="68"/>
      <c r="F143" s="69"/>
      <c r="G143" s="69"/>
      <c r="H143" s="70">
        <f t="shared" si="5"/>
      </c>
      <c r="I143" s="71">
        <f t="shared" si="6"/>
      </c>
      <c r="J143" s="72"/>
      <c r="K143" s="73"/>
    </row>
    <row r="144" spans="1:11" ht="12.75">
      <c r="A144" s="65">
        <f ca="1" t="shared" si="4"/>
      </c>
      <c r="B144" s="66"/>
      <c r="C144" s="76"/>
      <c r="D144" s="67"/>
      <c r="E144" s="68"/>
      <c r="F144" s="69"/>
      <c r="G144" s="69"/>
      <c r="H144" s="70">
        <f t="shared" si="5"/>
      </c>
      <c r="I144" s="71">
        <f t="shared" si="6"/>
      </c>
      <c r="J144" s="72"/>
      <c r="K144" s="73"/>
    </row>
    <row r="145" spans="1:11" ht="12.75">
      <c r="A145" s="65">
        <f ca="1" t="shared" si="4"/>
      </c>
      <c r="B145" s="66"/>
      <c r="C145" s="76"/>
      <c r="D145" s="67"/>
      <c r="E145" s="68"/>
      <c r="F145" s="69"/>
      <c r="G145" s="69"/>
      <c r="H145" s="70">
        <f t="shared" si="5"/>
      </c>
      <c r="I145" s="71">
        <f t="shared" si="6"/>
      </c>
      <c r="J145" s="72"/>
      <c r="K145" s="73"/>
    </row>
    <row r="146" spans="1:11" ht="12.75">
      <c r="A146" s="65">
        <f aca="true" ca="1" t="shared" si="7" ref="A146:A200">+IF(NOT(ISBLANK(INDIRECT("e"&amp;ROW()))),MAX(INDIRECT("a$16:A"&amp;ROW()-1))+1,"")</f>
      </c>
      <c r="B146" s="66"/>
      <c r="C146" s="76"/>
      <c r="D146" s="67"/>
      <c r="E146" s="68"/>
      <c r="F146" s="69"/>
      <c r="G146" s="69"/>
      <c r="H146" s="70">
        <f aca="true" t="shared" si="8" ref="H146:H200">+IF(AND(F146="",G146=""),"",ROUND(G146,2)*F146)</f>
      </c>
      <c r="I146" s="71">
        <f t="shared" si="6"/>
      </c>
      <c r="J146" s="72"/>
      <c r="K146" s="73"/>
    </row>
    <row r="147" spans="1:11" ht="12.75">
      <c r="A147" s="65">
        <f ca="1" t="shared" si="7"/>
      </c>
      <c r="B147" s="66"/>
      <c r="C147" s="76"/>
      <c r="D147" s="67"/>
      <c r="E147" s="68"/>
      <c r="F147" s="69"/>
      <c r="G147" s="69"/>
      <c r="H147" s="70">
        <f t="shared" si="8"/>
      </c>
      <c r="I147" s="71">
        <f t="shared" si="6"/>
      </c>
      <c r="J147" s="72"/>
      <c r="K147" s="73"/>
    </row>
    <row r="148" spans="1:11" ht="12.75">
      <c r="A148" s="65">
        <f ca="1" t="shared" si="7"/>
      </c>
      <c r="B148" s="66"/>
      <c r="C148" s="76"/>
      <c r="D148" s="67"/>
      <c r="E148" s="68"/>
      <c r="F148" s="69"/>
      <c r="G148" s="69"/>
      <c r="H148" s="70">
        <f t="shared" si="8"/>
      </c>
      <c r="I148" s="71">
        <f t="shared" si="6"/>
      </c>
      <c r="J148" s="72"/>
      <c r="K148" s="73"/>
    </row>
    <row r="149" spans="1:11" ht="12.75">
      <c r="A149" s="65">
        <f ca="1" t="shared" si="7"/>
      </c>
      <c r="B149" s="66"/>
      <c r="C149" s="76"/>
      <c r="D149" s="67"/>
      <c r="E149" s="68"/>
      <c r="F149" s="69"/>
      <c r="G149" s="69"/>
      <c r="H149" s="70">
        <f t="shared" si="8"/>
      </c>
      <c r="I149" s="71">
        <f t="shared" si="6"/>
      </c>
      <c r="J149" s="72"/>
      <c r="K149" s="73"/>
    </row>
    <row r="150" spans="1:11" ht="12.75">
      <c r="A150" s="65">
        <f ca="1" t="shared" si="7"/>
      </c>
      <c r="B150" s="66"/>
      <c r="C150" s="76"/>
      <c r="D150" s="67"/>
      <c r="E150" s="68"/>
      <c r="F150" s="69"/>
      <c r="G150" s="69"/>
      <c r="H150" s="70">
        <f t="shared" si="8"/>
      </c>
      <c r="I150" s="71">
        <f t="shared" si="6"/>
      </c>
      <c r="J150" s="72"/>
      <c r="K150" s="73"/>
    </row>
    <row r="151" spans="1:11" ht="12.75">
      <c r="A151" s="65">
        <f ca="1" t="shared" si="7"/>
      </c>
      <c r="B151" s="66"/>
      <c r="C151" s="76"/>
      <c r="D151" s="67"/>
      <c r="E151" s="68"/>
      <c r="F151" s="69"/>
      <c r="G151" s="69"/>
      <c r="H151" s="70">
        <f t="shared" si="8"/>
      </c>
      <c r="I151" s="71">
        <f t="shared" si="6"/>
      </c>
      <c r="J151" s="72"/>
      <c r="K151" s="73"/>
    </row>
    <row r="152" spans="1:11" ht="12.75">
      <c r="A152" s="65">
        <f ca="1" t="shared" si="7"/>
      </c>
      <c r="B152" s="66"/>
      <c r="C152" s="76"/>
      <c r="D152" s="67"/>
      <c r="E152" s="68"/>
      <c r="F152" s="69"/>
      <c r="G152" s="69"/>
      <c r="H152" s="70">
        <f t="shared" si="8"/>
      </c>
      <c r="I152" s="71">
        <f t="shared" si="6"/>
      </c>
      <c r="J152" s="72"/>
      <c r="K152" s="73"/>
    </row>
    <row r="153" spans="1:11" ht="12.75">
      <c r="A153" s="65">
        <f ca="1" t="shared" si="7"/>
      </c>
      <c r="B153" s="66"/>
      <c r="C153" s="76"/>
      <c r="D153" s="67"/>
      <c r="E153" s="68"/>
      <c r="F153" s="69"/>
      <c r="G153" s="69"/>
      <c r="H153" s="70">
        <f t="shared" si="8"/>
      </c>
      <c r="I153" s="71">
        <f t="shared" si="6"/>
      </c>
      <c r="J153" s="72"/>
      <c r="K153" s="73"/>
    </row>
    <row r="154" spans="1:11" ht="12.75">
      <c r="A154" s="65">
        <f ca="1" t="shared" si="7"/>
      </c>
      <c r="B154" s="66"/>
      <c r="C154" s="76"/>
      <c r="D154" s="67"/>
      <c r="E154" s="68"/>
      <c r="F154" s="69"/>
      <c r="G154" s="69"/>
      <c r="H154" s="70">
        <f t="shared" si="8"/>
      </c>
      <c r="I154" s="71">
        <f t="shared" si="6"/>
      </c>
      <c r="J154" s="72"/>
      <c r="K154" s="73"/>
    </row>
    <row r="155" spans="1:11" ht="12.75">
      <c r="A155" s="65">
        <f ca="1" t="shared" si="7"/>
      </c>
      <c r="B155" s="66"/>
      <c r="C155" s="76"/>
      <c r="D155" s="67"/>
      <c r="E155" s="68"/>
      <c r="F155" s="69"/>
      <c r="G155" s="69"/>
      <c r="H155" s="70">
        <f t="shared" si="8"/>
      </c>
      <c r="I155" s="71">
        <f t="shared" si="6"/>
      </c>
      <c r="J155" s="72"/>
      <c r="K155" s="73"/>
    </row>
    <row r="156" spans="1:11" ht="12.75">
      <c r="A156" s="65">
        <f ca="1" t="shared" si="7"/>
      </c>
      <c r="B156" s="66"/>
      <c r="C156" s="76"/>
      <c r="D156" s="67"/>
      <c r="E156" s="68"/>
      <c r="F156" s="69"/>
      <c r="G156" s="69"/>
      <c r="H156" s="70">
        <f t="shared" si="8"/>
      </c>
      <c r="I156" s="71">
        <f t="shared" si="6"/>
      </c>
      <c r="J156" s="72"/>
      <c r="K156" s="73"/>
    </row>
    <row r="157" spans="1:11" ht="12.75">
      <c r="A157" s="65">
        <f ca="1" t="shared" si="7"/>
      </c>
      <c r="B157" s="66"/>
      <c r="C157" s="76"/>
      <c r="D157" s="67"/>
      <c r="E157" s="68"/>
      <c r="F157" s="69"/>
      <c r="G157" s="69"/>
      <c r="H157" s="70">
        <f t="shared" si="8"/>
      </c>
      <c r="I157" s="71">
        <f t="shared" si="6"/>
      </c>
      <c r="J157" s="72"/>
      <c r="K157" s="73"/>
    </row>
    <row r="158" spans="1:11" ht="12.75">
      <c r="A158" s="65">
        <f ca="1" t="shared" si="7"/>
      </c>
      <c r="B158" s="66"/>
      <c r="C158" s="76"/>
      <c r="D158" s="67"/>
      <c r="E158" s="68"/>
      <c r="F158" s="69"/>
      <c r="G158" s="69"/>
      <c r="H158" s="70">
        <f t="shared" si="8"/>
      </c>
      <c r="I158" s="71">
        <f t="shared" si="6"/>
      </c>
      <c r="J158" s="72"/>
      <c r="K158" s="73"/>
    </row>
    <row r="159" spans="1:11" ht="12.75">
      <c r="A159" s="65">
        <f ca="1" t="shared" si="7"/>
      </c>
      <c r="B159" s="66"/>
      <c r="C159" s="76"/>
      <c r="D159" s="67"/>
      <c r="E159" s="68"/>
      <c r="F159" s="69"/>
      <c r="G159" s="69"/>
      <c r="H159" s="70">
        <f t="shared" si="8"/>
      </c>
      <c r="I159" s="71">
        <f t="shared" si="6"/>
      </c>
      <c r="J159" s="72"/>
      <c r="K159" s="73"/>
    </row>
    <row r="160" spans="1:11" ht="12.75">
      <c r="A160" s="65">
        <f ca="1" t="shared" si="7"/>
      </c>
      <c r="B160" s="66"/>
      <c r="C160" s="76"/>
      <c r="D160" s="67"/>
      <c r="E160" s="68"/>
      <c r="F160" s="69"/>
      <c r="G160" s="69"/>
      <c r="H160" s="70">
        <f t="shared" si="8"/>
      </c>
      <c r="I160" s="71">
        <f t="shared" si="6"/>
      </c>
      <c r="J160" s="72"/>
      <c r="K160" s="73"/>
    </row>
    <row r="161" spans="1:11" ht="12.75">
      <c r="A161" s="65">
        <f ca="1" t="shared" si="7"/>
      </c>
      <c r="B161" s="66"/>
      <c r="C161" s="76"/>
      <c r="D161" s="67"/>
      <c r="E161" s="68"/>
      <c r="F161" s="69"/>
      <c r="G161" s="69"/>
      <c r="H161" s="70">
        <f t="shared" si="8"/>
      </c>
      <c r="I161" s="71">
        <f t="shared" si="6"/>
      </c>
      <c r="J161" s="72"/>
      <c r="K161" s="73"/>
    </row>
    <row r="162" spans="1:11" ht="12.75">
      <c r="A162" s="65">
        <f ca="1" t="shared" si="7"/>
      </c>
      <c r="B162" s="66"/>
      <c r="C162" s="76"/>
      <c r="D162" s="67"/>
      <c r="E162" s="68"/>
      <c r="F162" s="69"/>
      <c r="G162" s="69"/>
      <c r="H162" s="70">
        <f t="shared" si="8"/>
      </c>
      <c r="I162" s="71">
        <f t="shared" si="6"/>
      </c>
      <c r="J162" s="72"/>
      <c r="K162" s="73"/>
    </row>
    <row r="163" spans="1:11" ht="12.75">
      <c r="A163" s="65">
        <f ca="1" t="shared" si="7"/>
      </c>
      <c r="B163" s="66"/>
      <c r="C163" s="76"/>
      <c r="D163" s="67"/>
      <c r="E163" s="68"/>
      <c r="F163" s="69"/>
      <c r="G163" s="69"/>
      <c r="H163" s="70">
        <f t="shared" si="8"/>
      </c>
      <c r="I163" s="71">
        <f t="shared" si="6"/>
      </c>
      <c r="J163" s="72"/>
      <c r="K163" s="73"/>
    </row>
    <row r="164" spans="1:11" ht="12.75">
      <c r="A164" s="65">
        <f ca="1" t="shared" si="7"/>
      </c>
      <c r="B164" s="66"/>
      <c r="C164" s="76"/>
      <c r="D164" s="67"/>
      <c r="E164" s="68"/>
      <c r="F164" s="69"/>
      <c r="G164" s="69"/>
      <c r="H164" s="70">
        <f t="shared" si="8"/>
      </c>
      <c r="I164" s="71">
        <f t="shared" si="6"/>
      </c>
      <c r="J164" s="72"/>
      <c r="K164" s="73"/>
    </row>
    <row r="165" spans="1:11" ht="12.75">
      <c r="A165" s="65">
        <f ca="1" t="shared" si="7"/>
      </c>
      <c r="B165" s="66"/>
      <c r="C165" s="76"/>
      <c r="D165" s="67"/>
      <c r="E165" s="68"/>
      <c r="F165" s="69"/>
      <c r="G165" s="69"/>
      <c r="H165" s="70">
        <f t="shared" si="8"/>
      </c>
      <c r="I165" s="71">
        <f t="shared" si="6"/>
      </c>
      <c r="J165" s="72"/>
      <c r="K165" s="73"/>
    </row>
    <row r="166" spans="1:11" ht="12.75">
      <c r="A166" s="65">
        <f ca="1" t="shared" si="7"/>
      </c>
      <c r="B166" s="66"/>
      <c r="C166" s="76"/>
      <c r="D166" s="67"/>
      <c r="E166" s="68"/>
      <c r="F166" s="69"/>
      <c r="G166" s="69"/>
      <c r="H166" s="70">
        <f t="shared" si="8"/>
      </c>
      <c r="I166" s="71">
        <f t="shared" si="6"/>
      </c>
      <c r="J166" s="72"/>
      <c r="K166" s="73"/>
    </row>
    <row r="167" spans="1:11" ht="12.75">
      <c r="A167" s="65">
        <f ca="1" t="shared" si="7"/>
      </c>
      <c r="B167" s="66"/>
      <c r="C167" s="76"/>
      <c r="D167" s="67"/>
      <c r="E167" s="68"/>
      <c r="F167" s="69"/>
      <c r="G167" s="69"/>
      <c r="H167" s="70">
        <f t="shared" si="8"/>
      </c>
      <c r="I167" s="71">
        <f t="shared" si="6"/>
      </c>
      <c r="J167" s="72"/>
      <c r="K167" s="73"/>
    </row>
    <row r="168" spans="1:11" ht="12.75">
      <c r="A168" s="65">
        <f ca="1" t="shared" si="7"/>
      </c>
      <c r="B168" s="66"/>
      <c r="C168" s="76"/>
      <c r="D168" s="67"/>
      <c r="E168" s="68"/>
      <c r="F168" s="69"/>
      <c r="G168" s="69"/>
      <c r="H168" s="70">
        <f t="shared" si="8"/>
      </c>
      <c r="I168" s="71">
        <f t="shared" si="6"/>
      </c>
      <c r="J168" s="72"/>
      <c r="K168" s="73"/>
    </row>
    <row r="169" spans="1:11" ht="12.75">
      <c r="A169" s="65">
        <f ca="1" t="shared" si="7"/>
      </c>
      <c r="B169" s="66"/>
      <c r="C169" s="76"/>
      <c r="D169" s="67"/>
      <c r="E169" s="68"/>
      <c r="F169" s="69"/>
      <c r="G169" s="69"/>
      <c r="H169" s="70">
        <f t="shared" si="8"/>
      </c>
      <c r="I169" s="71">
        <f t="shared" si="6"/>
      </c>
      <c r="J169" s="72"/>
      <c r="K169" s="73"/>
    </row>
    <row r="170" spans="1:11" ht="12.75">
      <c r="A170" s="65">
        <f ca="1" t="shared" si="7"/>
      </c>
      <c r="B170" s="66"/>
      <c r="C170" s="76"/>
      <c r="D170" s="67"/>
      <c r="E170" s="68"/>
      <c r="F170" s="69"/>
      <c r="G170" s="69"/>
      <c r="H170" s="70">
        <f t="shared" si="8"/>
      </c>
      <c r="I170" s="71">
        <f t="shared" si="6"/>
      </c>
      <c r="J170" s="72"/>
      <c r="K170" s="73"/>
    </row>
    <row r="171" spans="1:11" ht="12.75">
      <c r="A171" s="65">
        <f ca="1" t="shared" si="7"/>
      </c>
      <c r="B171" s="66"/>
      <c r="C171" s="76"/>
      <c r="D171" s="67"/>
      <c r="E171" s="68"/>
      <c r="F171" s="69"/>
      <c r="G171" s="69"/>
      <c r="H171" s="70">
        <f t="shared" si="8"/>
      </c>
      <c r="I171" s="71">
        <f t="shared" si="6"/>
      </c>
      <c r="J171" s="72"/>
      <c r="K171" s="73"/>
    </row>
    <row r="172" spans="1:11" ht="12.75">
      <c r="A172" s="65">
        <f ca="1" t="shared" si="7"/>
      </c>
      <c r="B172" s="66"/>
      <c r="C172" s="76"/>
      <c r="D172" s="67"/>
      <c r="E172" s="68"/>
      <c r="F172" s="69"/>
      <c r="G172" s="69"/>
      <c r="H172" s="70">
        <f t="shared" si="8"/>
      </c>
      <c r="I172" s="71">
        <f t="shared" si="6"/>
      </c>
      <c r="J172" s="72"/>
      <c r="K172" s="73"/>
    </row>
    <row r="173" spans="1:11" ht="12.75">
      <c r="A173" s="65">
        <f ca="1" t="shared" si="7"/>
      </c>
      <c r="B173" s="66"/>
      <c r="C173" s="76"/>
      <c r="D173" s="67"/>
      <c r="E173" s="68"/>
      <c r="F173" s="69"/>
      <c r="G173" s="69"/>
      <c r="H173" s="70">
        <f t="shared" si="8"/>
      </c>
      <c r="I173" s="71">
        <f t="shared" si="6"/>
      </c>
      <c r="J173" s="72"/>
      <c r="K173" s="73"/>
    </row>
    <row r="174" spans="1:11" ht="12.75">
      <c r="A174" s="65">
        <f ca="1" t="shared" si="7"/>
      </c>
      <c r="B174" s="66"/>
      <c r="C174" s="76"/>
      <c r="D174" s="67"/>
      <c r="E174" s="68"/>
      <c r="F174" s="69"/>
      <c r="G174" s="69"/>
      <c r="H174" s="70">
        <f t="shared" si="8"/>
      </c>
      <c r="I174" s="71">
        <f t="shared" si="6"/>
      </c>
      <c r="J174" s="72"/>
      <c r="K174" s="73"/>
    </row>
    <row r="175" spans="1:11" ht="12.75">
      <c r="A175" s="65">
        <f ca="1" t="shared" si="7"/>
      </c>
      <c r="B175" s="66"/>
      <c r="C175" s="76"/>
      <c r="D175" s="67"/>
      <c r="E175" s="68"/>
      <c r="F175" s="69"/>
      <c r="G175" s="69"/>
      <c r="H175" s="70">
        <f t="shared" si="8"/>
      </c>
      <c r="I175" s="71">
        <f t="shared" si="6"/>
      </c>
      <c r="J175" s="72"/>
      <c r="K175" s="73"/>
    </row>
    <row r="176" spans="1:11" ht="12.75">
      <c r="A176" s="65">
        <f ca="1" t="shared" si="7"/>
      </c>
      <c r="B176" s="66"/>
      <c r="C176" s="76"/>
      <c r="D176" s="67"/>
      <c r="E176" s="68"/>
      <c r="F176" s="69"/>
      <c r="G176" s="69"/>
      <c r="H176" s="70">
        <f t="shared" si="8"/>
      </c>
      <c r="I176" s="71">
        <f t="shared" si="6"/>
      </c>
      <c r="J176" s="72"/>
      <c r="K176" s="73"/>
    </row>
    <row r="177" spans="1:11" ht="12.75">
      <c r="A177" s="65">
        <f ca="1" t="shared" si="7"/>
      </c>
      <c r="B177" s="66"/>
      <c r="C177" s="76"/>
      <c r="D177" s="67"/>
      <c r="E177" s="68"/>
      <c r="F177" s="69"/>
      <c r="G177" s="69"/>
      <c r="H177" s="70">
        <f t="shared" si="8"/>
      </c>
      <c r="I177" s="71">
        <f t="shared" si="6"/>
      </c>
      <c r="J177" s="72"/>
      <c r="K177" s="73"/>
    </row>
    <row r="178" spans="1:11" ht="12.75">
      <c r="A178" s="65">
        <f ca="1" t="shared" si="7"/>
      </c>
      <c r="B178" s="66"/>
      <c r="C178" s="76"/>
      <c r="D178" s="67"/>
      <c r="E178" s="68"/>
      <c r="F178" s="69"/>
      <c r="G178" s="69"/>
      <c r="H178" s="70">
        <f t="shared" si="8"/>
      </c>
      <c r="I178" s="71">
        <f t="shared" si="6"/>
      </c>
      <c r="J178" s="72"/>
      <c r="K178" s="73"/>
    </row>
    <row r="179" spans="1:11" ht="12.75">
      <c r="A179" s="65">
        <f ca="1" t="shared" si="7"/>
      </c>
      <c r="B179" s="66"/>
      <c r="C179" s="76"/>
      <c r="D179" s="67"/>
      <c r="E179" s="68"/>
      <c r="F179" s="69"/>
      <c r="G179" s="69"/>
      <c r="H179" s="70">
        <f t="shared" si="8"/>
      </c>
      <c r="I179" s="71">
        <f t="shared" si="6"/>
      </c>
      <c r="J179" s="72"/>
      <c r="K179" s="73"/>
    </row>
    <row r="180" spans="1:11" ht="12.75">
      <c r="A180" s="65">
        <f ca="1" t="shared" si="7"/>
      </c>
      <c r="B180" s="66"/>
      <c r="C180" s="76"/>
      <c r="D180" s="67"/>
      <c r="E180" s="68"/>
      <c r="F180" s="69"/>
      <c r="G180" s="69"/>
      <c r="H180" s="70">
        <f t="shared" si="8"/>
      </c>
      <c r="I180" s="71">
        <f t="shared" si="6"/>
      </c>
      <c r="J180" s="72"/>
      <c r="K180" s="73"/>
    </row>
    <row r="181" spans="1:11" ht="12.75">
      <c r="A181" s="65">
        <f ca="1" t="shared" si="7"/>
      </c>
      <c r="B181" s="66"/>
      <c r="C181" s="76"/>
      <c r="D181" s="67"/>
      <c r="E181" s="68"/>
      <c r="F181" s="69"/>
      <c r="G181" s="69"/>
      <c r="H181" s="70">
        <f t="shared" si="8"/>
      </c>
      <c r="I181" s="71">
        <f aca="true" t="shared" si="9" ref="I181:I200">IF(E181&lt;&gt;"","M","")</f>
      </c>
      <c r="J181" s="72"/>
      <c r="K181" s="73"/>
    </row>
    <row r="182" spans="1:11" ht="12.75">
      <c r="A182" s="65">
        <f ca="1" t="shared" si="7"/>
      </c>
      <c r="B182" s="66"/>
      <c r="C182" s="76"/>
      <c r="D182" s="67"/>
      <c r="E182" s="68"/>
      <c r="F182" s="69"/>
      <c r="G182" s="69"/>
      <c r="H182" s="70">
        <f t="shared" si="8"/>
      </c>
      <c r="I182" s="71">
        <f t="shared" si="9"/>
      </c>
      <c r="J182" s="72"/>
      <c r="K182" s="73"/>
    </row>
    <row r="183" spans="1:11" ht="12.75">
      <c r="A183" s="65">
        <f ca="1" t="shared" si="7"/>
      </c>
      <c r="B183" s="66"/>
      <c r="C183" s="76"/>
      <c r="D183" s="67"/>
      <c r="E183" s="68"/>
      <c r="F183" s="69"/>
      <c r="G183" s="69"/>
      <c r="H183" s="70">
        <f t="shared" si="8"/>
      </c>
      <c r="I183" s="71">
        <f t="shared" si="9"/>
      </c>
      <c r="J183" s="72"/>
      <c r="K183" s="73"/>
    </row>
    <row r="184" spans="1:11" ht="12.75">
      <c r="A184" s="65">
        <f ca="1" t="shared" si="7"/>
      </c>
      <c r="B184" s="66"/>
      <c r="C184" s="76"/>
      <c r="D184" s="67"/>
      <c r="E184" s="68"/>
      <c r="F184" s="69"/>
      <c r="G184" s="69"/>
      <c r="H184" s="70">
        <f t="shared" si="8"/>
      </c>
      <c r="I184" s="71">
        <f t="shared" si="9"/>
      </c>
      <c r="J184" s="72"/>
      <c r="K184" s="73"/>
    </row>
    <row r="185" spans="1:11" ht="12.75">
      <c r="A185" s="65">
        <f ca="1" t="shared" si="7"/>
      </c>
      <c r="B185" s="66"/>
      <c r="C185" s="76"/>
      <c r="D185" s="67"/>
      <c r="E185" s="68"/>
      <c r="F185" s="69"/>
      <c r="G185" s="69"/>
      <c r="H185" s="70">
        <f t="shared" si="8"/>
      </c>
      <c r="I185" s="71">
        <f t="shared" si="9"/>
      </c>
      <c r="J185" s="72"/>
      <c r="K185" s="73"/>
    </row>
    <row r="186" spans="1:11" ht="12.75">
      <c r="A186" s="65">
        <f ca="1" t="shared" si="7"/>
      </c>
      <c r="B186" s="66"/>
      <c r="C186" s="76"/>
      <c r="D186" s="67"/>
      <c r="E186" s="68"/>
      <c r="F186" s="69"/>
      <c r="G186" s="69"/>
      <c r="H186" s="70">
        <f t="shared" si="8"/>
      </c>
      <c r="I186" s="71">
        <f t="shared" si="9"/>
      </c>
      <c r="J186" s="72"/>
      <c r="K186" s="73"/>
    </row>
    <row r="187" spans="1:11" ht="12.75">
      <c r="A187" s="65">
        <f ca="1" t="shared" si="7"/>
      </c>
      <c r="B187" s="66"/>
      <c r="C187" s="76"/>
      <c r="D187" s="67"/>
      <c r="E187" s="68"/>
      <c r="F187" s="69"/>
      <c r="G187" s="69"/>
      <c r="H187" s="70">
        <f t="shared" si="8"/>
      </c>
      <c r="I187" s="71">
        <f t="shared" si="9"/>
      </c>
      <c r="J187" s="72"/>
      <c r="K187" s="73"/>
    </row>
    <row r="188" spans="1:11" ht="12.75">
      <c r="A188" s="65">
        <f ca="1" t="shared" si="7"/>
      </c>
      <c r="B188" s="66"/>
      <c r="C188" s="76"/>
      <c r="D188" s="67"/>
      <c r="E188" s="68"/>
      <c r="F188" s="69"/>
      <c r="G188" s="69"/>
      <c r="H188" s="70">
        <f t="shared" si="8"/>
      </c>
      <c r="I188" s="71">
        <f t="shared" si="9"/>
      </c>
      <c r="J188" s="72"/>
      <c r="K188" s="73"/>
    </row>
    <row r="189" spans="1:11" ht="12.75">
      <c r="A189" s="65">
        <f ca="1" t="shared" si="7"/>
      </c>
      <c r="B189" s="66"/>
      <c r="C189" s="76"/>
      <c r="D189" s="67"/>
      <c r="E189" s="68"/>
      <c r="F189" s="69"/>
      <c r="G189" s="69"/>
      <c r="H189" s="70">
        <f t="shared" si="8"/>
      </c>
      <c r="I189" s="71">
        <f t="shared" si="9"/>
      </c>
      <c r="J189" s="72"/>
      <c r="K189" s="73"/>
    </row>
    <row r="190" spans="1:11" ht="12.75">
      <c r="A190" s="65">
        <f ca="1" t="shared" si="7"/>
      </c>
      <c r="B190" s="66"/>
      <c r="C190" s="76"/>
      <c r="D190" s="67"/>
      <c r="E190" s="68"/>
      <c r="F190" s="69"/>
      <c r="G190" s="69"/>
      <c r="H190" s="70">
        <f t="shared" si="8"/>
      </c>
      <c r="I190" s="71">
        <f t="shared" si="9"/>
      </c>
      <c r="J190" s="72"/>
      <c r="K190" s="73"/>
    </row>
    <row r="191" spans="1:11" ht="12.75">
      <c r="A191" s="65">
        <f ca="1" t="shared" si="7"/>
      </c>
      <c r="B191" s="66"/>
      <c r="C191" s="76"/>
      <c r="D191" s="67"/>
      <c r="E191" s="68"/>
      <c r="F191" s="69"/>
      <c r="G191" s="69"/>
      <c r="H191" s="70">
        <f t="shared" si="8"/>
      </c>
      <c r="I191" s="71">
        <f t="shared" si="9"/>
      </c>
      <c r="J191" s="72"/>
      <c r="K191" s="73"/>
    </row>
    <row r="192" spans="1:11" ht="12.75">
      <c r="A192" s="65">
        <f ca="1" t="shared" si="7"/>
      </c>
      <c r="B192" s="66"/>
      <c r="C192" s="76"/>
      <c r="D192" s="67"/>
      <c r="E192" s="68"/>
      <c r="F192" s="69"/>
      <c r="G192" s="69"/>
      <c r="H192" s="70">
        <f t="shared" si="8"/>
      </c>
      <c r="I192" s="71">
        <f t="shared" si="9"/>
      </c>
      <c r="J192" s="72"/>
      <c r="K192" s="73"/>
    </row>
    <row r="193" spans="1:11" ht="12.75">
      <c r="A193" s="65">
        <f ca="1" t="shared" si="7"/>
      </c>
      <c r="B193" s="66"/>
      <c r="C193" s="76"/>
      <c r="D193" s="67"/>
      <c r="E193" s="68"/>
      <c r="F193" s="69"/>
      <c r="G193" s="69"/>
      <c r="H193" s="70">
        <f t="shared" si="8"/>
      </c>
      <c r="I193" s="71">
        <f t="shared" si="9"/>
      </c>
      <c r="J193" s="72"/>
      <c r="K193" s="73"/>
    </row>
    <row r="194" spans="1:11" ht="12.75">
      <c r="A194" s="65">
        <f ca="1" t="shared" si="7"/>
      </c>
      <c r="B194" s="66"/>
      <c r="C194" s="76"/>
      <c r="D194" s="67"/>
      <c r="E194" s="68"/>
      <c r="F194" s="69"/>
      <c r="G194" s="69"/>
      <c r="H194" s="70">
        <f t="shared" si="8"/>
      </c>
      <c r="I194" s="71">
        <f t="shared" si="9"/>
      </c>
      <c r="J194" s="72"/>
      <c r="K194" s="73"/>
    </row>
    <row r="195" spans="1:11" ht="12.75">
      <c r="A195" s="65">
        <f ca="1" t="shared" si="7"/>
      </c>
      <c r="B195" s="66"/>
      <c r="C195" s="76"/>
      <c r="D195" s="67"/>
      <c r="E195" s="68"/>
      <c r="F195" s="69"/>
      <c r="G195" s="69"/>
      <c r="H195" s="70">
        <f t="shared" si="8"/>
      </c>
      <c r="I195" s="71">
        <f t="shared" si="9"/>
      </c>
      <c r="J195" s="72"/>
      <c r="K195" s="73"/>
    </row>
    <row r="196" spans="1:11" ht="12.75">
      <c r="A196" s="65">
        <f ca="1" t="shared" si="7"/>
      </c>
      <c r="B196" s="66"/>
      <c r="C196" s="76"/>
      <c r="D196" s="67"/>
      <c r="E196" s="68"/>
      <c r="F196" s="69"/>
      <c r="G196" s="69"/>
      <c r="H196" s="70">
        <f t="shared" si="8"/>
      </c>
      <c r="I196" s="71">
        <f t="shared" si="9"/>
      </c>
      <c r="J196" s="72"/>
      <c r="K196" s="73"/>
    </row>
    <row r="197" spans="1:11" ht="12.75">
      <c r="A197" s="65">
        <f ca="1" t="shared" si="7"/>
      </c>
      <c r="B197" s="66"/>
      <c r="C197" s="76"/>
      <c r="D197" s="67"/>
      <c r="E197" s="68"/>
      <c r="F197" s="69"/>
      <c r="G197" s="69"/>
      <c r="H197" s="70">
        <f t="shared" si="8"/>
      </c>
      <c r="I197" s="71">
        <f t="shared" si="9"/>
      </c>
      <c r="J197" s="72"/>
      <c r="K197" s="73"/>
    </row>
    <row r="198" spans="1:11" ht="12.75">
      <c r="A198" s="65">
        <f ca="1" t="shared" si="7"/>
      </c>
      <c r="B198" s="66"/>
      <c r="C198" s="76"/>
      <c r="D198" s="67"/>
      <c r="E198" s="68"/>
      <c r="F198" s="69"/>
      <c r="G198" s="69"/>
      <c r="H198" s="70">
        <f t="shared" si="8"/>
      </c>
      <c r="I198" s="71">
        <f t="shared" si="9"/>
      </c>
      <c r="J198" s="72"/>
      <c r="K198" s="73"/>
    </row>
    <row r="199" spans="1:11" ht="12.75">
      <c r="A199" s="65">
        <f ca="1" t="shared" si="7"/>
      </c>
      <c r="B199" s="66"/>
      <c r="C199" s="76"/>
      <c r="D199" s="67"/>
      <c r="E199" s="68"/>
      <c r="F199" s="69"/>
      <c r="G199" s="69"/>
      <c r="H199" s="70">
        <f t="shared" si="8"/>
      </c>
      <c r="I199" s="71">
        <f t="shared" si="9"/>
      </c>
      <c r="J199" s="72"/>
      <c r="K199" s="73"/>
    </row>
    <row r="200" spans="1:11" ht="12.75">
      <c r="A200" s="65">
        <f ca="1" t="shared" si="7"/>
      </c>
      <c r="B200" s="66"/>
      <c r="C200" s="76"/>
      <c r="D200" s="67"/>
      <c r="E200" s="68"/>
      <c r="F200" s="69"/>
      <c r="G200" s="69"/>
      <c r="H200" s="70">
        <f t="shared" si="8"/>
      </c>
      <c r="I200" s="71">
        <f t="shared" si="9"/>
      </c>
      <c r="J200" s="72"/>
      <c r="K200" s="73"/>
    </row>
  </sheetData>
  <sheetProtection selectLockedCells="1" selectUnlockedCells="1"/>
  <mergeCells count="4">
    <mergeCell ref="A1:J1"/>
    <mergeCell ref="D7:G7"/>
    <mergeCell ref="D8:G8"/>
    <mergeCell ref="D9:G9"/>
  </mergeCells>
  <conditionalFormatting sqref="B26:C200 E26:E200 J26:J28 J30:J34 J36:J39 J41:J45 J47:J200">
    <cfRule type="cellIs" priority="1" dxfId="0" operator="notEqual" stopIfTrue="1">
      <formula>""</formula>
    </cfRule>
  </conditionalFormatting>
  <conditionalFormatting sqref="B17:C25 D17:D200 E17:E25 F17:G200">
    <cfRule type="cellIs" priority="2" dxfId="0" operator="notEqual" stopIfTrue="1">
      <formula>""</formula>
    </cfRule>
  </conditionalFormatting>
  <conditionalFormatting sqref="J17:J25">
    <cfRule type="cellIs" priority="3" dxfId="0" operator="notEqual" stopIfTrue="1">
      <formula>""</formula>
    </cfRule>
  </conditionalFormatting>
  <conditionalFormatting sqref="H7">
    <cfRule type="cellIs" priority="4" dxfId="3" operator="equal" stopIfTrue="1">
      <formula>0</formula>
    </cfRule>
    <cfRule type="cellIs" priority="5" dxfId="2" operator="lessThan" stopIfTrue="1">
      <formula>$H$8</formula>
    </cfRule>
    <cfRule type="cellIs" priority="6" dxfId="1" operator="greaterThanOrEqual" stopIfTrue="1">
      <formula>$H$8</formula>
    </cfRule>
  </conditionalFormatting>
  <dataValidations count="1">
    <dataValidation type="custom" allowBlank="1" showErrorMessage="1" errorTitle="Attenzione!" error="Importo con solo 2 (due) posizioni decimali!!!" sqref="F17:G328">
      <formula1>F17=ROUND(F17,2)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8"/>
  <sheetViews>
    <sheetView zoomScalePageLayoutView="0" workbookViewId="0" topLeftCell="A25">
      <selection activeCell="D38" sqref="D38"/>
    </sheetView>
  </sheetViews>
  <sheetFormatPr defaultColWidth="9.140625" defaultRowHeight="12.75"/>
  <cols>
    <col min="1" max="1" width="5.57421875" style="78" customWidth="1"/>
    <col min="2" max="2" width="13.00390625" style="1" customWidth="1"/>
    <col min="3" max="3" width="2.00390625" style="1" customWidth="1"/>
    <col min="4" max="4" width="57.7109375" style="1" customWidth="1"/>
    <col min="5" max="5" width="16.7109375" style="1" customWidth="1"/>
    <col min="6" max="6" width="15.00390625" style="49" customWidth="1"/>
    <col min="7" max="7" width="11.28125" style="79" customWidth="1"/>
    <col min="8" max="8" width="17.00390625" style="78" customWidth="1"/>
    <col min="9" max="12" width="9.140625" style="78" customWidth="1"/>
    <col min="13" max="13" width="13.421875" style="78" customWidth="1"/>
    <col min="14" max="16384" width="9.140625" style="78" customWidth="1"/>
  </cols>
  <sheetData>
    <row r="1" spans="1:11" ht="15" customHeight="1">
      <c r="A1" s="191" t="s">
        <v>46</v>
      </c>
      <c r="B1" s="191"/>
      <c r="C1" s="191"/>
      <c r="D1" s="191"/>
      <c r="E1" s="191"/>
      <c r="F1" s="191"/>
      <c r="G1" s="191"/>
      <c r="H1" s="191"/>
      <c r="I1" s="191"/>
      <c r="J1" s="191"/>
      <c r="K1" s="2"/>
    </row>
    <row r="2" spans="1:9" ht="12.75">
      <c r="A2" s="38"/>
      <c r="B2" s="38"/>
      <c r="C2" s="38"/>
      <c r="D2" s="41"/>
      <c r="E2" s="80"/>
      <c r="F2" s="80"/>
      <c r="G2" s="80"/>
      <c r="H2" s="80"/>
      <c r="I2" s="81"/>
    </row>
    <row r="3" spans="1:9" ht="12.75">
      <c r="A3" s="38"/>
      <c r="B3" s="38"/>
      <c r="C3" s="38"/>
      <c r="D3" s="41"/>
      <c r="E3" s="80"/>
      <c r="F3" s="80"/>
      <c r="G3" s="80"/>
      <c r="H3" s="80"/>
      <c r="I3" s="81"/>
    </row>
    <row r="4" spans="1:8" ht="13.5">
      <c r="A4" s="50"/>
      <c r="B4" s="50"/>
      <c r="C4" s="50"/>
      <c r="D4" s="52" t="s">
        <v>32</v>
      </c>
      <c r="E4" s="53"/>
      <c r="F4" s="53"/>
      <c r="G4" s="53"/>
      <c r="H4" s="54"/>
    </row>
    <row r="5" spans="1:8" ht="12.75">
      <c r="A5" s="1"/>
      <c r="F5" s="1"/>
      <c r="G5" s="1"/>
      <c r="H5" s="1"/>
    </row>
    <row r="6" spans="1:8" ht="12.75">
      <c r="A6" s="50"/>
      <c r="B6" s="50"/>
      <c r="C6" s="50"/>
      <c r="D6" s="82" t="s">
        <v>47</v>
      </c>
      <c r="E6" s="83"/>
      <c r="F6" s="83"/>
      <c r="G6" s="83"/>
      <c r="H6" s="84">
        <f>SUM($H$20:$H$10299)</f>
        <v>0</v>
      </c>
    </row>
    <row r="7" spans="1:8" ht="12.75" customHeight="1">
      <c r="A7" s="50"/>
      <c r="B7" s="50"/>
      <c r="C7" s="50"/>
      <c r="D7" s="212" t="s">
        <v>48</v>
      </c>
      <c r="E7" s="212"/>
      <c r="F7" s="83"/>
      <c r="G7" s="83"/>
      <c r="H7" s="85"/>
    </row>
    <row r="8" spans="1:8" ht="12.75" customHeight="1">
      <c r="A8" s="50"/>
      <c r="B8" s="50"/>
      <c r="C8" s="50"/>
      <c r="D8" s="213" t="s">
        <v>49</v>
      </c>
      <c r="E8" s="213"/>
      <c r="F8" s="83"/>
      <c r="G8" s="83"/>
      <c r="H8" s="85"/>
    </row>
    <row r="9" spans="1:8" ht="12.75">
      <c r="A9" s="50"/>
      <c r="B9" s="50"/>
      <c r="C9" s="50"/>
      <c r="D9" s="82" t="s">
        <v>50</v>
      </c>
      <c r="E9" s="83"/>
      <c r="F9" s="83"/>
      <c r="G9" s="83"/>
      <c r="H9" s="84">
        <f>SUM(H6:H8)</f>
        <v>0</v>
      </c>
    </row>
    <row r="10" spans="1:8" ht="12.75" customHeight="1">
      <c r="A10" s="50"/>
      <c r="B10" s="50"/>
      <c r="C10" s="50"/>
      <c r="D10" s="210" t="s">
        <v>34</v>
      </c>
      <c r="E10" s="210"/>
      <c r="F10" s="210"/>
      <c r="G10" s="210"/>
      <c r="H10" s="84">
        <f>SUM(OFFERTA!E11:E13)</f>
        <v>1940374.9</v>
      </c>
    </row>
    <row r="11" spans="2:8" ht="12.75" customHeight="1">
      <c r="B11" s="50"/>
      <c r="C11" s="50"/>
      <c r="D11" s="211" t="str">
        <f>IF(H11&lt;0,"Ribasso d'asta in %",IF(H11&gt;0,"Rialzo d'asta in %",""))</f>
        <v>Ribasso d'asta in %</v>
      </c>
      <c r="E11" s="211"/>
      <c r="F11" s="211"/>
      <c r="G11" s="211"/>
      <c r="H11" s="56">
        <f>IF(H10=0,0,(H9/H10)-1)</f>
        <v>-1</v>
      </c>
    </row>
    <row r="12" spans="6:7" ht="12.75">
      <c r="F12" s="1"/>
      <c r="G12" s="1"/>
    </row>
    <row r="13" spans="6:7" ht="12.75">
      <c r="F13" s="1"/>
      <c r="G13" s="1"/>
    </row>
    <row r="14" spans="6:9" ht="12.75">
      <c r="F14" s="1"/>
      <c r="G14" s="1"/>
      <c r="H14" s="1"/>
      <c r="I14" s="1"/>
    </row>
    <row r="15" spans="1:9" ht="12.75">
      <c r="A15" s="1"/>
      <c r="F15" s="1"/>
      <c r="G15" s="1"/>
      <c r="H15" s="1"/>
      <c r="I15" s="1"/>
    </row>
    <row r="16" spans="1:7" ht="12.75">
      <c r="A16" s="1"/>
      <c r="F16" s="1"/>
      <c r="G16" s="1"/>
    </row>
    <row r="17" spans="1:7" ht="13.5">
      <c r="A17" s="59"/>
      <c r="B17" s="5" t="s">
        <v>51</v>
      </c>
      <c r="C17" s="5"/>
      <c r="D17" s="5"/>
      <c r="E17" s="5"/>
      <c r="F17" s="5"/>
      <c r="G17" s="5"/>
    </row>
    <row r="18" spans="1:10" ht="63">
      <c r="A18" s="86" t="s">
        <v>36</v>
      </c>
      <c r="B18" s="86" t="s">
        <v>37</v>
      </c>
      <c r="C18" s="86" t="s">
        <v>52</v>
      </c>
      <c r="D18" s="87" t="s">
        <v>39</v>
      </c>
      <c r="E18" s="86" t="s">
        <v>40</v>
      </c>
      <c r="F18" s="86" t="s">
        <v>41</v>
      </c>
      <c r="G18" s="86" t="s">
        <v>42</v>
      </c>
      <c r="H18" s="86" t="s">
        <v>43</v>
      </c>
      <c r="I18" s="88" t="s">
        <v>53</v>
      </c>
      <c r="J18" s="89" t="s">
        <v>45</v>
      </c>
    </row>
    <row r="19" spans="1:10" ht="12.75">
      <c r="A19" s="90"/>
      <c r="B19" s="91"/>
      <c r="C19" s="91"/>
      <c r="D19" s="92" t="s">
        <v>54</v>
      </c>
      <c r="E19" s="91"/>
      <c r="F19" s="91"/>
      <c r="G19" s="91"/>
      <c r="H19" s="91"/>
      <c r="I19" s="93"/>
      <c r="J19" s="89"/>
    </row>
    <row r="20" spans="1:10" ht="12.75" customHeight="1">
      <c r="A20" s="94"/>
      <c r="B20" s="95"/>
      <c r="C20" s="95"/>
      <c r="D20" s="96" t="s">
        <v>55</v>
      </c>
      <c r="E20" s="95"/>
      <c r="F20" s="95"/>
      <c r="G20" s="95"/>
      <c r="H20" s="95"/>
      <c r="I20" s="95"/>
      <c r="J20" s="97"/>
    </row>
    <row r="21" spans="1:10" ht="12.75">
      <c r="A21" s="98"/>
      <c r="B21" s="99"/>
      <c r="C21" s="99"/>
      <c r="D21" s="100" t="s">
        <v>56</v>
      </c>
      <c r="E21" s="99"/>
      <c r="F21" s="99"/>
      <c r="G21" s="99"/>
      <c r="H21" s="99"/>
      <c r="I21" s="99"/>
      <c r="J21" s="101"/>
    </row>
    <row r="22" spans="1:10" ht="12.75">
      <c r="A22" s="102">
        <f ca="1">+IF(NOT(ISBLANK(INDIRECT("e"&amp;ROW()))),MAX(INDIRECT("a$18:A"&amp;ROW()-1))+1,"")</f>
        <v>1</v>
      </c>
      <c r="B22" s="103" t="s">
        <v>57</v>
      </c>
      <c r="C22" s="103" t="s">
        <v>52</v>
      </c>
      <c r="D22" s="104" t="s">
        <v>58</v>
      </c>
      <c r="E22" s="105" t="s">
        <v>59</v>
      </c>
      <c r="F22" s="106">
        <v>1</v>
      </c>
      <c r="G22" s="107"/>
      <c r="H22" s="108">
        <f aca="true" t="shared" si="0" ref="H22:H85">+IF(AND(F22="",G22=""),"",ROUND(F22*G22,2))</f>
        <v>0</v>
      </c>
      <c r="I22" s="109" t="str">
        <f aca="true" t="shared" si="1" ref="I22:I85">IF(E22&lt;&gt;"","C","")</f>
        <v>C</v>
      </c>
      <c r="J22" s="110" t="s">
        <v>60</v>
      </c>
    </row>
    <row r="23" spans="1:10" ht="12.75">
      <c r="A23" s="111">
        <f ca="1">+IF(NOT(ISBLANK(INDIRECT("e"&amp;ROW()))),MAX(INDIRECT("a$18:A"&amp;ROW()-1))+1,"")</f>
        <v>2</v>
      </c>
      <c r="B23" s="112" t="s">
        <v>61</v>
      </c>
      <c r="C23" s="112" t="s">
        <v>52</v>
      </c>
      <c r="D23" s="113" t="s">
        <v>62</v>
      </c>
      <c r="E23" s="114" t="s">
        <v>59</v>
      </c>
      <c r="F23" s="115">
        <v>10</v>
      </c>
      <c r="G23" s="116"/>
      <c r="H23" s="117">
        <f t="shared" si="0"/>
        <v>0</v>
      </c>
      <c r="I23" s="118" t="str">
        <f t="shared" si="1"/>
        <v>C</v>
      </c>
      <c r="J23" s="110" t="s">
        <v>60</v>
      </c>
    </row>
    <row r="24" spans="1:10" ht="12.75">
      <c r="A24" s="119"/>
      <c r="B24" s="120"/>
      <c r="C24" s="120"/>
      <c r="D24" s="100" t="s">
        <v>63</v>
      </c>
      <c r="E24" s="120"/>
      <c r="F24" s="120"/>
      <c r="G24" s="121"/>
      <c r="H24" s="120"/>
      <c r="I24" s="120"/>
      <c r="J24" s="122"/>
    </row>
    <row r="25" spans="1:10" ht="12.75">
      <c r="A25" s="123">
        <f ca="1">+IF(NOT(ISBLANK(INDIRECT("e"&amp;ROW()))),MAX(INDIRECT("a$18:A"&amp;ROW()-1))+1,"")</f>
        <v>3</v>
      </c>
      <c r="B25" s="124" t="s">
        <v>64</v>
      </c>
      <c r="C25" s="124" t="s">
        <v>52</v>
      </c>
      <c r="D25" s="125" t="s">
        <v>65</v>
      </c>
      <c r="E25" s="126" t="s">
        <v>59</v>
      </c>
      <c r="F25" s="127">
        <v>4</v>
      </c>
      <c r="G25" s="128"/>
      <c r="H25" s="129">
        <f t="shared" si="0"/>
        <v>0</v>
      </c>
      <c r="I25" s="130" t="str">
        <f t="shared" si="1"/>
        <v>C</v>
      </c>
      <c r="J25" s="110" t="s">
        <v>60</v>
      </c>
    </row>
    <row r="26" spans="1:10" ht="12.75">
      <c r="A26" s="94"/>
      <c r="B26" s="131"/>
      <c r="C26" s="132"/>
      <c r="D26" s="96" t="s">
        <v>66</v>
      </c>
      <c r="E26" s="132"/>
      <c r="F26" s="132"/>
      <c r="G26" s="133"/>
      <c r="H26" s="132"/>
      <c r="I26" s="132"/>
      <c r="J26" s="134"/>
    </row>
    <row r="27" spans="1:10" ht="12.75">
      <c r="A27" s="119"/>
      <c r="B27" s="120"/>
      <c r="C27" s="120"/>
      <c r="D27" s="100" t="s">
        <v>67</v>
      </c>
      <c r="E27" s="120"/>
      <c r="F27" s="120"/>
      <c r="G27" s="121"/>
      <c r="H27" s="120"/>
      <c r="I27" s="120"/>
      <c r="J27" s="122"/>
    </row>
    <row r="28" spans="1:10" ht="12.75">
      <c r="A28" s="102">
        <f ca="1">+IF(NOT(ISBLANK(INDIRECT("e"&amp;ROW()))),MAX(INDIRECT("a$18:A"&amp;ROW()-1))+1,"")</f>
        <v>4</v>
      </c>
      <c r="B28" s="103" t="s">
        <v>68</v>
      </c>
      <c r="C28" s="103" t="s">
        <v>52</v>
      </c>
      <c r="D28" s="104" t="s">
        <v>69</v>
      </c>
      <c r="E28" s="105" t="s">
        <v>59</v>
      </c>
      <c r="F28" s="106">
        <v>1</v>
      </c>
      <c r="G28" s="107"/>
      <c r="H28" s="108">
        <f t="shared" si="0"/>
        <v>0</v>
      </c>
      <c r="I28" s="109" t="str">
        <f t="shared" si="1"/>
        <v>C</v>
      </c>
      <c r="J28" s="110" t="s">
        <v>60</v>
      </c>
    </row>
    <row r="29" spans="1:10" ht="12.75">
      <c r="A29" s="135">
        <f ca="1">+IF(NOT(ISBLANK(INDIRECT("e"&amp;ROW()))),MAX(INDIRECT("a$18:A"&amp;ROW()-1))+1,"")</f>
        <v>5</v>
      </c>
      <c r="B29" s="66" t="s">
        <v>70</v>
      </c>
      <c r="C29" s="66" t="s">
        <v>52</v>
      </c>
      <c r="D29" s="136" t="s">
        <v>71</v>
      </c>
      <c r="E29" s="68" t="s">
        <v>59</v>
      </c>
      <c r="F29" s="137">
        <v>1</v>
      </c>
      <c r="G29" s="69"/>
      <c r="H29" s="70">
        <f t="shared" si="0"/>
        <v>0</v>
      </c>
      <c r="I29" s="71" t="str">
        <f t="shared" si="1"/>
        <v>C</v>
      </c>
      <c r="J29" s="110" t="s">
        <v>60</v>
      </c>
    </row>
    <row r="30" spans="1:10" ht="12.75">
      <c r="A30" s="135">
        <f ca="1">+IF(NOT(ISBLANK(INDIRECT("e"&amp;ROW()))),MAX(INDIRECT("a$18:A"&amp;ROW()-1))+1,"")</f>
        <v>6</v>
      </c>
      <c r="B30" s="66" t="s">
        <v>72</v>
      </c>
      <c r="C30" s="66" t="s">
        <v>52</v>
      </c>
      <c r="D30" s="136" t="s">
        <v>73</v>
      </c>
      <c r="E30" s="68" t="s">
        <v>59</v>
      </c>
      <c r="F30" s="137">
        <v>1</v>
      </c>
      <c r="G30" s="69"/>
      <c r="H30" s="70">
        <f t="shared" si="0"/>
        <v>0</v>
      </c>
      <c r="I30" s="71" t="str">
        <f t="shared" si="1"/>
        <v>C</v>
      </c>
      <c r="J30" s="110" t="s">
        <v>60</v>
      </c>
    </row>
    <row r="31" spans="1:10" ht="12.75">
      <c r="A31" s="138">
        <f ca="1">+IF(NOT(ISBLANK(INDIRECT("e"&amp;ROW()))),MAX(INDIRECT("a$18:A"&amp;ROW()-1))+1,"")</f>
        <v>7</v>
      </c>
      <c r="B31" s="66" t="s">
        <v>74</v>
      </c>
      <c r="C31" s="66" t="s">
        <v>52</v>
      </c>
      <c r="D31" s="136" t="s">
        <v>75</v>
      </c>
      <c r="E31" s="68" t="s">
        <v>76</v>
      </c>
      <c r="F31" s="137">
        <v>50.3</v>
      </c>
      <c r="G31" s="69"/>
      <c r="H31" s="70">
        <f t="shared" si="0"/>
        <v>0</v>
      </c>
      <c r="I31" s="71" t="str">
        <f t="shared" si="1"/>
        <v>C</v>
      </c>
      <c r="J31" s="110" t="s">
        <v>60</v>
      </c>
    </row>
    <row r="32" spans="1:10" ht="12.75">
      <c r="A32" s="111">
        <f ca="1">+IF(NOT(ISBLANK(INDIRECT("e"&amp;ROW()))),MAX(INDIRECT("a$18:A"&amp;ROW()-1))+1,"")</f>
        <v>8</v>
      </c>
      <c r="B32" s="112" t="s">
        <v>77</v>
      </c>
      <c r="C32" s="112" t="s">
        <v>52</v>
      </c>
      <c r="D32" s="113" t="s">
        <v>78</v>
      </c>
      <c r="E32" s="114" t="s">
        <v>76</v>
      </c>
      <c r="F32" s="115">
        <v>4.4</v>
      </c>
      <c r="G32" s="116"/>
      <c r="H32" s="117">
        <f>+IF(AND(F32="",G32=""),"",ROUND(F32*G32,2))</f>
        <v>0</v>
      </c>
      <c r="I32" s="118" t="str">
        <f t="shared" si="1"/>
        <v>C</v>
      </c>
      <c r="J32" s="110" t="s">
        <v>60</v>
      </c>
    </row>
    <row r="33" spans="1:10" ht="12.75">
      <c r="A33" s="119"/>
      <c r="B33" s="120"/>
      <c r="C33" s="120"/>
      <c r="D33" s="100" t="s">
        <v>79</v>
      </c>
      <c r="E33" s="120"/>
      <c r="F33" s="120"/>
      <c r="G33" s="121"/>
      <c r="H33" s="120"/>
      <c r="I33" s="120"/>
      <c r="J33" s="122"/>
    </row>
    <row r="34" spans="1:10" ht="12.75">
      <c r="A34" s="102">
        <v>9</v>
      </c>
      <c r="B34" s="103" t="s">
        <v>80</v>
      </c>
      <c r="C34" s="103" t="s">
        <v>52</v>
      </c>
      <c r="D34" s="104" t="s">
        <v>81</v>
      </c>
      <c r="E34" s="105" t="s">
        <v>59</v>
      </c>
      <c r="F34" s="106">
        <v>1</v>
      </c>
      <c r="G34" s="107"/>
      <c r="H34" s="108">
        <f t="shared" si="0"/>
        <v>0</v>
      </c>
      <c r="I34" s="109" t="str">
        <f t="shared" si="1"/>
        <v>C</v>
      </c>
      <c r="J34" s="110" t="s">
        <v>60</v>
      </c>
    </row>
    <row r="35" spans="1:10" ht="12.75">
      <c r="A35" s="135">
        <v>10</v>
      </c>
      <c r="B35" s="66" t="s">
        <v>82</v>
      </c>
      <c r="C35" s="66" t="s">
        <v>52</v>
      </c>
      <c r="D35" s="136" t="s">
        <v>83</v>
      </c>
      <c r="E35" s="68" t="s">
        <v>59</v>
      </c>
      <c r="F35" s="137">
        <v>4</v>
      </c>
      <c r="G35" s="69"/>
      <c r="H35" s="70">
        <f t="shared" si="0"/>
        <v>0</v>
      </c>
      <c r="I35" s="71" t="str">
        <f t="shared" si="1"/>
        <v>C</v>
      </c>
      <c r="J35" s="110" t="s">
        <v>60</v>
      </c>
    </row>
    <row r="36" spans="1:10" ht="12.75">
      <c r="A36" s="135">
        <v>11</v>
      </c>
      <c r="B36" s="66" t="s">
        <v>84</v>
      </c>
      <c r="C36" s="66" t="s">
        <v>52</v>
      </c>
      <c r="D36" s="136" t="s">
        <v>85</v>
      </c>
      <c r="E36" s="68" t="s">
        <v>76</v>
      </c>
      <c r="F36" s="139">
        <v>29.64</v>
      </c>
      <c r="G36" s="69"/>
      <c r="H36" s="70">
        <f t="shared" si="0"/>
        <v>0</v>
      </c>
      <c r="I36" s="71" t="str">
        <f t="shared" si="1"/>
        <v>C</v>
      </c>
      <c r="J36" s="110" t="s">
        <v>60</v>
      </c>
    </row>
    <row r="37" spans="1:10" ht="12.75">
      <c r="A37" s="138">
        <v>12</v>
      </c>
      <c r="B37" s="140" t="s">
        <v>74</v>
      </c>
      <c r="C37" s="140" t="s">
        <v>52</v>
      </c>
      <c r="D37" s="141" t="s">
        <v>75</v>
      </c>
      <c r="E37" s="142" t="s">
        <v>76</v>
      </c>
      <c r="F37" s="143">
        <v>16.32</v>
      </c>
      <c r="G37" s="69"/>
      <c r="H37" s="70">
        <f t="shared" si="0"/>
        <v>0</v>
      </c>
      <c r="I37" s="71" t="str">
        <f t="shared" si="1"/>
        <v>C</v>
      </c>
      <c r="J37" s="110" t="s">
        <v>60</v>
      </c>
    </row>
    <row r="38" spans="1:10" ht="12.75">
      <c r="A38" s="135">
        <v>13</v>
      </c>
      <c r="B38" s="66" t="s">
        <v>86</v>
      </c>
      <c r="C38" s="66" t="s">
        <v>52</v>
      </c>
      <c r="D38" s="136" t="s">
        <v>87</v>
      </c>
      <c r="E38" s="68" t="s">
        <v>76</v>
      </c>
      <c r="F38" s="137">
        <v>10.8</v>
      </c>
      <c r="G38" s="69"/>
      <c r="H38" s="70">
        <f t="shared" si="0"/>
        <v>0</v>
      </c>
      <c r="I38" s="71" t="str">
        <f t="shared" si="1"/>
        <v>C</v>
      </c>
      <c r="J38" s="110" t="s">
        <v>60</v>
      </c>
    </row>
    <row r="39" spans="1:10" ht="12.75">
      <c r="A39" s="138">
        <v>14</v>
      </c>
      <c r="B39" s="144" t="s">
        <v>88</v>
      </c>
      <c r="C39" s="144" t="s">
        <v>52</v>
      </c>
      <c r="D39" s="145" t="s">
        <v>89</v>
      </c>
      <c r="E39" s="146" t="s">
        <v>90</v>
      </c>
      <c r="F39" s="70">
        <v>2</v>
      </c>
      <c r="G39" s="143"/>
      <c r="H39" s="70">
        <f t="shared" si="0"/>
        <v>0</v>
      </c>
      <c r="I39" s="71" t="str">
        <f t="shared" si="1"/>
        <v>C</v>
      </c>
      <c r="J39" s="147" t="s">
        <v>60</v>
      </c>
    </row>
    <row r="40" spans="1:10" ht="12.75">
      <c r="A40" s="148"/>
      <c r="B40" s="149"/>
      <c r="C40" s="149"/>
      <c r="D40" s="150" t="s">
        <v>91</v>
      </c>
      <c r="E40" s="149"/>
      <c r="F40" s="149"/>
      <c r="G40" s="151"/>
      <c r="H40" s="149"/>
      <c r="I40" s="149"/>
      <c r="J40" s="152"/>
    </row>
    <row r="41" spans="1:10" ht="12.75">
      <c r="A41" s="153"/>
      <c r="B41" s="99"/>
      <c r="C41" s="99"/>
      <c r="D41" s="100" t="s">
        <v>92</v>
      </c>
      <c r="E41" s="99"/>
      <c r="F41" s="99"/>
      <c r="G41" s="154"/>
      <c r="H41" s="99"/>
      <c r="I41" s="99"/>
      <c r="J41" s="101"/>
    </row>
    <row r="42" spans="1:10" ht="12.75">
      <c r="A42" s="135">
        <f aca="true" ca="1" t="shared" si="2" ref="A42:A48">+IF(NOT(ISBLANK(INDIRECT("e"&amp;ROW()))),MAX(INDIRECT("a$18:A"&amp;ROW()-1))+1,"")</f>
        <v>15</v>
      </c>
      <c r="B42" s="66" t="s">
        <v>93</v>
      </c>
      <c r="C42" s="66" t="s">
        <v>52</v>
      </c>
      <c r="D42" s="136" t="s">
        <v>94</v>
      </c>
      <c r="E42" s="68" t="s">
        <v>59</v>
      </c>
      <c r="F42" s="137">
        <v>4</v>
      </c>
      <c r="G42" s="69"/>
      <c r="H42" s="70">
        <f t="shared" si="0"/>
        <v>0</v>
      </c>
      <c r="I42" s="71" t="str">
        <f t="shared" si="1"/>
        <v>C</v>
      </c>
      <c r="J42" s="110" t="s">
        <v>60</v>
      </c>
    </row>
    <row r="43" spans="1:10" ht="12.75">
      <c r="A43" s="135">
        <f ca="1" t="shared" si="2"/>
        <v>16</v>
      </c>
      <c r="B43" s="66" t="s">
        <v>95</v>
      </c>
      <c r="C43" s="66" t="s">
        <v>52</v>
      </c>
      <c r="D43" s="136" t="s">
        <v>96</v>
      </c>
      <c r="E43" s="68" t="s">
        <v>59</v>
      </c>
      <c r="F43" s="137">
        <v>4</v>
      </c>
      <c r="G43" s="69"/>
      <c r="H43" s="70">
        <f t="shared" si="0"/>
        <v>0</v>
      </c>
      <c r="I43" s="71" t="str">
        <f t="shared" si="1"/>
        <v>C</v>
      </c>
      <c r="J43" s="110" t="s">
        <v>60</v>
      </c>
    </row>
    <row r="44" spans="1:10" ht="12.75">
      <c r="A44" s="135">
        <f ca="1" t="shared" si="2"/>
        <v>17</v>
      </c>
      <c r="B44" s="66" t="s">
        <v>97</v>
      </c>
      <c r="C44" s="66" t="s">
        <v>52</v>
      </c>
      <c r="D44" s="136" t="s">
        <v>98</v>
      </c>
      <c r="E44" s="68" t="s">
        <v>59</v>
      </c>
      <c r="F44" s="137">
        <v>2</v>
      </c>
      <c r="G44" s="69"/>
      <c r="H44" s="70">
        <f t="shared" si="0"/>
        <v>0</v>
      </c>
      <c r="I44" s="71" t="str">
        <f t="shared" si="1"/>
        <v>C</v>
      </c>
      <c r="J44" s="110" t="s">
        <v>60</v>
      </c>
    </row>
    <row r="45" spans="1:10" ht="12.75">
      <c r="A45" s="135">
        <f ca="1" t="shared" si="2"/>
        <v>18</v>
      </c>
      <c r="B45" s="66" t="s">
        <v>99</v>
      </c>
      <c r="C45" s="66" t="s">
        <v>52</v>
      </c>
      <c r="D45" s="136" t="s">
        <v>100</v>
      </c>
      <c r="E45" s="68" t="s">
        <v>101</v>
      </c>
      <c r="F45" s="137">
        <v>22.26</v>
      </c>
      <c r="G45" s="69"/>
      <c r="H45" s="70">
        <f t="shared" si="0"/>
        <v>0</v>
      </c>
      <c r="I45" s="71" t="str">
        <f t="shared" si="1"/>
        <v>C</v>
      </c>
      <c r="J45" s="110" t="s">
        <v>60</v>
      </c>
    </row>
    <row r="46" spans="1:10" ht="12.75">
      <c r="A46" s="135">
        <f ca="1" t="shared" si="2"/>
        <v>19</v>
      </c>
      <c r="B46" s="66" t="s">
        <v>102</v>
      </c>
      <c r="C46" s="66" t="s">
        <v>52</v>
      </c>
      <c r="D46" s="136" t="s">
        <v>103</v>
      </c>
      <c r="E46" s="68" t="s">
        <v>76</v>
      </c>
      <c r="F46" s="137">
        <v>53.37</v>
      </c>
      <c r="G46" s="69"/>
      <c r="H46" s="70">
        <f t="shared" si="0"/>
        <v>0</v>
      </c>
      <c r="I46" s="71" t="str">
        <f t="shared" si="1"/>
        <v>C</v>
      </c>
      <c r="J46" s="110" t="s">
        <v>60</v>
      </c>
    </row>
    <row r="47" spans="1:10" ht="12.75">
      <c r="A47" s="135">
        <f ca="1" t="shared" si="2"/>
        <v>20</v>
      </c>
      <c r="B47" s="66" t="s">
        <v>86</v>
      </c>
      <c r="C47" s="66" t="s">
        <v>52</v>
      </c>
      <c r="D47" s="136" t="s">
        <v>104</v>
      </c>
      <c r="E47" s="68" t="s">
        <v>76</v>
      </c>
      <c r="F47" s="137">
        <v>47.61</v>
      </c>
      <c r="G47" s="69"/>
      <c r="H47" s="70">
        <f t="shared" si="0"/>
        <v>0</v>
      </c>
      <c r="I47" s="71" t="str">
        <f t="shared" si="1"/>
        <v>C</v>
      </c>
      <c r="J47" s="110" t="s">
        <v>60</v>
      </c>
    </row>
    <row r="48" spans="1:10" ht="12.75">
      <c r="A48" s="135">
        <f ca="1" t="shared" si="2"/>
        <v>21</v>
      </c>
      <c r="B48" s="66" t="s">
        <v>105</v>
      </c>
      <c r="C48" s="66" t="s">
        <v>52</v>
      </c>
      <c r="D48" s="136" t="s">
        <v>106</v>
      </c>
      <c r="E48" s="68" t="s">
        <v>90</v>
      </c>
      <c r="F48" s="137">
        <v>2</v>
      </c>
      <c r="G48" s="69"/>
      <c r="H48" s="70">
        <f t="shared" si="0"/>
        <v>0</v>
      </c>
      <c r="I48" s="71" t="str">
        <f t="shared" si="1"/>
        <v>C</v>
      </c>
      <c r="J48" s="110" t="s">
        <v>60</v>
      </c>
    </row>
    <row r="49" spans="2:10" ht="12.75">
      <c r="B49" s="99"/>
      <c r="C49" s="99"/>
      <c r="D49" s="155" t="s">
        <v>107</v>
      </c>
      <c r="E49" s="99"/>
      <c r="F49" s="99"/>
      <c r="G49" s="154"/>
      <c r="H49" s="99"/>
      <c r="I49" s="99"/>
      <c r="J49" s="101"/>
    </row>
    <row r="50" spans="1:10" ht="12.75">
      <c r="A50" s="135">
        <v>22</v>
      </c>
      <c r="B50" s="66" t="s">
        <v>93</v>
      </c>
      <c r="C50" s="66" t="s">
        <v>52</v>
      </c>
      <c r="D50" s="136" t="s">
        <v>94</v>
      </c>
      <c r="E50" s="68" t="s">
        <v>59</v>
      </c>
      <c r="F50" s="137">
        <v>4</v>
      </c>
      <c r="G50" s="69"/>
      <c r="H50" s="70">
        <f t="shared" si="0"/>
        <v>0</v>
      </c>
      <c r="I50" s="71" t="str">
        <f t="shared" si="1"/>
        <v>C</v>
      </c>
      <c r="J50" s="110" t="s">
        <v>60</v>
      </c>
    </row>
    <row r="51" spans="1:10" ht="12.75">
      <c r="A51" s="135">
        <v>23</v>
      </c>
      <c r="B51" s="66" t="s">
        <v>95</v>
      </c>
      <c r="C51" s="66" t="s">
        <v>52</v>
      </c>
      <c r="D51" s="136" t="s">
        <v>96</v>
      </c>
      <c r="E51" s="68" t="s">
        <v>59</v>
      </c>
      <c r="F51" s="137">
        <v>2</v>
      </c>
      <c r="G51" s="69"/>
      <c r="H51" s="70">
        <f t="shared" si="0"/>
        <v>0</v>
      </c>
      <c r="I51" s="71" t="str">
        <f t="shared" si="1"/>
        <v>C</v>
      </c>
      <c r="J51" s="110" t="s">
        <v>60</v>
      </c>
    </row>
    <row r="52" spans="1:10" ht="12.75">
      <c r="A52" s="135">
        <v>24</v>
      </c>
      <c r="B52" s="66" t="s">
        <v>97</v>
      </c>
      <c r="C52" s="66" t="s">
        <v>52</v>
      </c>
      <c r="D52" s="136" t="s">
        <v>98</v>
      </c>
      <c r="E52" s="68" t="s">
        <v>59</v>
      </c>
      <c r="F52" s="137">
        <v>1</v>
      </c>
      <c r="G52" s="69"/>
      <c r="H52" s="70">
        <f t="shared" si="0"/>
        <v>0</v>
      </c>
      <c r="I52" s="71" t="str">
        <f t="shared" si="1"/>
        <v>C</v>
      </c>
      <c r="J52" s="110" t="s">
        <v>60</v>
      </c>
    </row>
    <row r="53" spans="1:10" ht="12.75">
      <c r="A53" s="135">
        <v>25</v>
      </c>
      <c r="B53" s="66" t="s">
        <v>108</v>
      </c>
      <c r="C53" s="66" t="s">
        <v>52</v>
      </c>
      <c r="D53" s="136" t="s">
        <v>109</v>
      </c>
      <c r="E53" s="68" t="s">
        <v>59</v>
      </c>
      <c r="F53" s="137">
        <v>1</v>
      </c>
      <c r="G53" s="69"/>
      <c r="H53" s="70">
        <f t="shared" si="0"/>
        <v>0</v>
      </c>
      <c r="I53" s="71" t="str">
        <f t="shared" si="1"/>
        <v>C</v>
      </c>
      <c r="J53" s="110" t="s">
        <v>60</v>
      </c>
    </row>
    <row r="54" spans="1:10" ht="12.75">
      <c r="A54" s="135">
        <v>26</v>
      </c>
      <c r="B54" s="66" t="s">
        <v>99</v>
      </c>
      <c r="C54" s="66" t="s">
        <v>52</v>
      </c>
      <c r="D54" s="136" t="s">
        <v>100</v>
      </c>
      <c r="E54" s="68" t="s">
        <v>101</v>
      </c>
      <c r="F54" s="137">
        <v>28.32</v>
      </c>
      <c r="G54" s="69"/>
      <c r="H54" s="70">
        <f t="shared" si="0"/>
        <v>0</v>
      </c>
      <c r="I54" s="71" t="str">
        <f t="shared" si="1"/>
        <v>C</v>
      </c>
      <c r="J54" s="110" t="s">
        <v>60</v>
      </c>
    </row>
    <row r="55" spans="1:10" ht="12.75">
      <c r="A55" s="135">
        <v>27</v>
      </c>
      <c r="B55" s="66" t="s">
        <v>102</v>
      </c>
      <c r="C55" s="66" t="s">
        <v>52</v>
      </c>
      <c r="D55" s="136" t="s">
        <v>103</v>
      </c>
      <c r="E55" s="68" t="s">
        <v>76</v>
      </c>
      <c r="F55" s="137">
        <v>34.75</v>
      </c>
      <c r="G55" s="69"/>
      <c r="H55" s="70">
        <f t="shared" si="0"/>
        <v>0</v>
      </c>
      <c r="I55" s="71" t="str">
        <f t="shared" si="1"/>
        <v>C</v>
      </c>
      <c r="J55" s="110" t="s">
        <v>60</v>
      </c>
    </row>
    <row r="56" spans="1:10" ht="12.75">
      <c r="A56" s="135">
        <v>28</v>
      </c>
      <c r="B56" s="66" t="s">
        <v>86</v>
      </c>
      <c r="C56" s="66" t="s">
        <v>52</v>
      </c>
      <c r="D56" s="136" t="s">
        <v>104</v>
      </c>
      <c r="E56" s="68" t="s">
        <v>76</v>
      </c>
      <c r="F56" s="137">
        <v>61</v>
      </c>
      <c r="G56" s="69"/>
      <c r="H56" s="70">
        <f t="shared" si="0"/>
        <v>0</v>
      </c>
      <c r="I56" s="71" t="str">
        <f t="shared" si="1"/>
        <v>C</v>
      </c>
      <c r="J56" s="110" t="s">
        <v>60</v>
      </c>
    </row>
    <row r="57" spans="1:10" ht="12.75">
      <c r="A57" s="135">
        <v>29</v>
      </c>
      <c r="B57" s="66" t="s">
        <v>105</v>
      </c>
      <c r="C57" s="66" t="s">
        <v>52</v>
      </c>
      <c r="D57" s="136" t="s">
        <v>106</v>
      </c>
      <c r="E57" s="68" t="s">
        <v>90</v>
      </c>
      <c r="F57" s="137">
        <v>2</v>
      </c>
      <c r="G57" s="69"/>
      <c r="H57" s="70">
        <f t="shared" si="0"/>
        <v>0</v>
      </c>
      <c r="I57" s="71" t="str">
        <f t="shared" si="1"/>
        <v>C</v>
      </c>
      <c r="J57" s="110" t="s">
        <v>60</v>
      </c>
    </row>
    <row r="58" spans="2:10" ht="12.75">
      <c r="B58" s="99"/>
      <c r="C58" s="99"/>
      <c r="D58" s="155" t="s">
        <v>110</v>
      </c>
      <c r="E58" s="99"/>
      <c r="F58" s="99"/>
      <c r="G58" s="154"/>
      <c r="H58" s="99"/>
      <c r="I58" s="99"/>
      <c r="J58" s="101"/>
    </row>
    <row r="59" spans="1:10" ht="12.75">
      <c r="A59" s="135">
        <v>30</v>
      </c>
      <c r="B59" s="66" t="s">
        <v>93</v>
      </c>
      <c r="C59" s="66" t="s">
        <v>52</v>
      </c>
      <c r="D59" s="136" t="s">
        <v>94</v>
      </c>
      <c r="E59" s="68" t="s">
        <v>59</v>
      </c>
      <c r="F59" s="137">
        <v>2</v>
      </c>
      <c r="G59" s="69"/>
      <c r="H59" s="70">
        <f t="shared" si="0"/>
        <v>0</v>
      </c>
      <c r="I59" s="71" t="str">
        <f t="shared" si="1"/>
        <v>C</v>
      </c>
      <c r="J59" s="110" t="s">
        <v>60</v>
      </c>
    </row>
    <row r="60" spans="1:10" ht="12.75">
      <c r="A60" s="135">
        <v>31</v>
      </c>
      <c r="B60" s="66" t="s">
        <v>95</v>
      </c>
      <c r="C60" s="66" t="s">
        <v>52</v>
      </c>
      <c r="D60" s="136" t="s">
        <v>96</v>
      </c>
      <c r="E60" s="68" t="s">
        <v>59</v>
      </c>
      <c r="F60" s="137">
        <v>2</v>
      </c>
      <c r="G60" s="69"/>
      <c r="H60" s="70">
        <f t="shared" si="0"/>
        <v>0</v>
      </c>
      <c r="I60" s="71" t="str">
        <f t="shared" si="1"/>
        <v>C</v>
      </c>
      <c r="J60" s="110" t="s">
        <v>60</v>
      </c>
    </row>
    <row r="61" spans="1:10" ht="12.75">
      <c r="A61" s="135">
        <v>32</v>
      </c>
      <c r="B61" s="66" t="s">
        <v>97</v>
      </c>
      <c r="C61" s="66" t="s">
        <v>52</v>
      </c>
      <c r="D61" s="136" t="s">
        <v>98</v>
      </c>
      <c r="E61" s="68" t="s">
        <v>59</v>
      </c>
      <c r="F61" s="156">
        <v>1</v>
      </c>
      <c r="G61" s="69"/>
      <c r="H61" s="70">
        <f t="shared" si="0"/>
        <v>0</v>
      </c>
      <c r="I61" s="71" t="str">
        <f t="shared" si="1"/>
        <v>C</v>
      </c>
      <c r="J61" s="110" t="s">
        <v>60</v>
      </c>
    </row>
    <row r="62" spans="1:10" ht="12.75">
      <c r="A62" s="135">
        <v>33</v>
      </c>
      <c r="B62" s="157" t="s">
        <v>99</v>
      </c>
      <c r="C62" s="66" t="s">
        <v>52</v>
      </c>
      <c r="D62" s="158" t="s">
        <v>100</v>
      </c>
      <c r="E62" s="68" t="s">
        <v>101</v>
      </c>
      <c r="F62" s="139">
        <v>22.76</v>
      </c>
      <c r="G62" s="69"/>
      <c r="H62" s="70">
        <f t="shared" si="0"/>
        <v>0</v>
      </c>
      <c r="I62" s="71" t="str">
        <f t="shared" si="1"/>
        <v>C</v>
      </c>
      <c r="J62" s="110" t="s">
        <v>60</v>
      </c>
    </row>
    <row r="63" spans="1:10" ht="12.75">
      <c r="A63" s="135">
        <v>34</v>
      </c>
      <c r="B63" s="159" t="s">
        <v>102</v>
      </c>
      <c r="C63" s="66" t="s">
        <v>52</v>
      </c>
      <c r="D63" s="136" t="s">
        <v>103</v>
      </c>
      <c r="E63" s="68" t="s">
        <v>76</v>
      </c>
      <c r="F63" s="137">
        <v>34.36</v>
      </c>
      <c r="G63" s="69"/>
      <c r="H63" s="70">
        <f t="shared" si="0"/>
        <v>0</v>
      </c>
      <c r="I63" s="71" t="str">
        <f t="shared" si="1"/>
        <v>C</v>
      </c>
      <c r="J63" s="110" t="s">
        <v>60</v>
      </c>
    </row>
    <row r="64" spans="1:10" ht="12.75">
      <c r="A64" s="135">
        <v>35</v>
      </c>
      <c r="B64" s="159" t="s">
        <v>86</v>
      </c>
      <c r="C64" s="66" t="s">
        <v>52</v>
      </c>
      <c r="D64" s="136" t="s">
        <v>104</v>
      </c>
      <c r="E64" s="68" t="s">
        <v>76</v>
      </c>
      <c r="F64" s="137">
        <v>42.21</v>
      </c>
      <c r="G64" s="69"/>
      <c r="H64" s="70">
        <f t="shared" si="0"/>
        <v>0</v>
      </c>
      <c r="I64" s="71" t="str">
        <f t="shared" si="1"/>
        <v>C</v>
      </c>
      <c r="J64" s="110" t="s">
        <v>60</v>
      </c>
    </row>
    <row r="65" spans="1:10" ht="12.75">
      <c r="A65" s="135">
        <v>36</v>
      </c>
      <c r="B65" s="159" t="s">
        <v>105</v>
      </c>
      <c r="C65" s="66" t="s">
        <v>52</v>
      </c>
      <c r="D65" s="136" t="s">
        <v>106</v>
      </c>
      <c r="E65" s="68" t="s">
        <v>90</v>
      </c>
      <c r="F65" s="137">
        <v>2</v>
      </c>
      <c r="G65" s="69"/>
      <c r="H65" s="70">
        <f t="shared" si="0"/>
        <v>0</v>
      </c>
      <c r="I65" s="71" t="str">
        <f t="shared" si="1"/>
        <v>C</v>
      </c>
      <c r="J65" s="110" t="s">
        <v>60</v>
      </c>
    </row>
    <row r="66" spans="1:10" ht="12.75">
      <c r="A66" s="111">
        <v>37</v>
      </c>
      <c r="B66" s="160" t="s">
        <v>111</v>
      </c>
      <c r="C66" s="112" t="s">
        <v>52</v>
      </c>
      <c r="D66" s="113" t="s">
        <v>112</v>
      </c>
      <c r="E66" s="114" t="s">
        <v>59</v>
      </c>
      <c r="F66" s="115">
        <v>1</v>
      </c>
      <c r="G66" s="116"/>
      <c r="H66" s="117">
        <f t="shared" si="0"/>
        <v>0</v>
      </c>
      <c r="I66" s="118" t="str">
        <f t="shared" si="1"/>
        <v>C</v>
      </c>
      <c r="J66" s="110" t="s">
        <v>60</v>
      </c>
    </row>
    <row r="67" spans="1:10" ht="12.75">
      <c r="A67" s="98"/>
      <c r="B67" s="161"/>
      <c r="C67" s="99"/>
      <c r="D67" s="100" t="s">
        <v>113</v>
      </c>
      <c r="E67" s="99"/>
      <c r="F67" s="99"/>
      <c r="G67" s="154"/>
      <c r="H67" s="99"/>
      <c r="I67" s="99"/>
      <c r="J67" s="101"/>
    </row>
    <row r="68" spans="1:10" ht="12.75">
      <c r="A68" s="102">
        <v>38</v>
      </c>
      <c r="B68" s="162" t="s">
        <v>93</v>
      </c>
      <c r="C68" s="103" t="s">
        <v>52</v>
      </c>
      <c r="D68" s="104" t="s">
        <v>94</v>
      </c>
      <c r="E68" s="105" t="s">
        <v>59</v>
      </c>
      <c r="F68" s="106">
        <v>8</v>
      </c>
      <c r="G68" s="107"/>
      <c r="H68" s="108">
        <f t="shared" si="0"/>
        <v>0</v>
      </c>
      <c r="I68" s="109" t="str">
        <f t="shared" si="1"/>
        <v>C</v>
      </c>
      <c r="J68" s="110" t="s">
        <v>60</v>
      </c>
    </row>
    <row r="69" spans="1:10" ht="12.75">
      <c r="A69" s="135">
        <v>39</v>
      </c>
      <c r="B69" s="159" t="s">
        <v>114</v>
      </c>
      <c r="C69" s="66" t="s">
        <v>52</v>
      </c>
      <c r="D69" s="136" t="s">
        <v>115</v>
      </c>
      <c r="E69" s="68" t="s">
        <v>59</v>
      </c>
      <c r="F69" s="137">
        <v>2</v>
      </c>
      <c r="G69" s="69"/>
      <c r="H69" s="70">
        <f t="shared" si="0"/>
        <v>0</v>
      </c>
      <c r="I69" s="71" t="str">
        <f t="shared" si="1"/>
        <v>C</v>
      </c>
      <c r="J69" s="110" t="s">
        <v>60</v>
      </c>
    </row>
    <row r="70" spans="1:10" ht="12.75">
      <c r="A70" s="135">
        <v>40</v>
      </c>
      <c r="B70" s="159" t="s">
        <v>95</v>
      </c>
      <c r="C70" s="66" t="s">
        <v>52</v>
      </c>
      <c r="D70" s="136" t="s">
        <v>96</v>
      </c>
      <c r="E70" s="68" t="s">
        <v>59</v>
      </c>
      <c r="F70" s="137">
        <v>6</v>
      </c>
      <c r="G70" s="69"/>
      <c r="H70" s="70">
        <f t="shared" si="0"/>
        <v>0</v>
      </c>
      <c r="I70" s="71" t="str">
        <f t="shared" si="1"/>
        <v>C</v>
      </c>
      <c r="J70" s="110" t="s">
        <v>60</v>
      </c>
    </row>
    <row r="71" spans="1:10" ht="12.75">
      <c r="A71" s="135">
        <v>41</v>
      </c>
      <c r="B71" s="66" t="s">
        <v>97</v>
      </c>
      <c r="C71" s="66" t="s">
        <v>52</v>
      </c>
      <c r="D71" s="136" t="s">
        <v>116</v>
      </c>
      <c r="E71" s="68" t="s">
        <v>59</v>
      </c>
      <c r="F71" s="137">
        <v>2</v>
      </c>
      <c r="G71" s="69"/>
      <c r="H71" s="70">
        <f t="shared" si="0"/>
        <v>0</v>
      </c>
      <c r="I71" s="71" t="str">
        <f t="shared" si="1"/>
        <v>C</v>
      </c>
      <c r="J71" s="110" t="s">
        <v>60</v>
      </c>
    </row>
    <row r="72" spans="1:10" ht="12.75">
      <c r="A72" s="135">
        <v>42</v>
      </c>
      <c r="B72" s="66" t="s">
        <v>108</v>
      </c>
      <c r="C72" s="66" t="s">
        <v>52</v>
      </c>
      <c r="D72" s="136" t="s">
        <v>109</v>
      </c>
      <c r="E72" s="68" t="s">
        <v>59</v>
      </c>
      <c r="F72" s="137">
        <v>4</v>
      </c>
      <c r="G72" s="69"/>
      <c r="H72" s="70">
        <f t="shared" si="0"/>
        <v>0</v>
      </c>
      <c r="I72" s="71" t="str">
        <f t="shared" si="1"/>
        <v>C</v>
      </c>
      <c r="J72" s="110" t="s">
        <v>60</v>
      </c>
    </row>
    <row r="73" spans="1:10" ht="12.75">
      <c r="A73" s="135">
        <v>43</v>
      </c>
      <c r="B73" s="66" t="s">
        <v>99</v>
      </c>
      <c r="C73" s="66" t="s">
        <v>52</v>
      </c>
      <c r="D73" s="136" t="s">
        <v>100</v>
      </c>
      <c r="E73" s="68" t="s">
        <v>101</v>
      </c>
      <c r="F73" s="137">
        <v>15.38</v>
      </c>
      <c r="G73" s="69"/>
      <c r="H73" s="70">
        <f t="shared" si="0"/>
        <v>0</v>
      </c>
      <c r="I73" s="71" t="str">
        <f t="shared" si="1"/>
        <v>C</v>
      </c>
      <c r="J73" s="110" t="s">
        <v>60</v>
      </c>
    </row>
    <row r="74" spans="1:10" ht="12.75">
      <c r="A74" s="138">
        <v>44</v>
      </c>
      <c r="B74" s="66" t="s">
        <v>117</v>
      </c>
      <c r="C74" s="66" t="s">
        <v>52</v>
      </c>
      <c r="D74" s="136" t="s">
        <v>118</v>
      </c>
      <c r="E74" s="68" t="s">
        <v>76</v>
      </c>
      <c r="F74" s="137">
        <v>19.07</v>
      </c>
      <c r="G74" s="69"/>
      <c r="H74" s="70">
        <f t="shared" si="0"/>
        <v>0</v>
      </c>
      <c r="I74" s="71" t="str">
        <f t="shared" si="1"/>
        <v>C</v>
      </c>
      <c r="J74" s="110" t="s">
        <v>60</v>
      </c>
    </row>
    <row r="75" spans="1:10" ht="12.75">
      <c r="A75" s="135">
        <v>45</v>
      </c>
      <c r="B75" s="66" t="s">
        <v>102</v>
      </c>
      <c r="C75" s="66" t="s">
        <v>52</v>
      </c>
      <c r="D75" s="136" t="s">
        <v>103</v>
      </c>
      <c r="E75" s="68" t="s">
        <v>76</v>
      </c>
      <c r="F75" s="137">
        <v>86.9</v>
      </c>
      <c r="G75" s="69"/>
      <c r="H75" s="70">
        <f t="shared" si="0"/>
        <v>0</v>
      </c>
      <c r="I75" s="71" t="str">
        <f t="shared" si="1"/>
        <v>C</v>
      </c>
      <c r="J75" s="110" t="s">
        <v>60</v>
      </c>
    </row>
    <row r="76" spans="1:10" ht="12.75">
      <c r="A76" s="135">
        <v>46</v>
      </c>
      <c r="B76" s="66" t="s">
        <v>86</v>
      </c>
      <c r="C76" s="66" t="s">
        <v>52</v>
      </c>
      <c r="D76" s="136" t="s">
        <v>104</v>
      </c>
      <c r="E76" s="68" t="s">
        <v>76</v>
      </c>
      <c r="F76" s="137">
        <v>28.95</v>
      </c>
      <c r="G76" s="69"/>
      <c r="H76" s="70">
        <f t="shared" si="0"/>
        <v>0</v>
      </c>
      <c r="I76" s="71" t="str">
        <f t="shared" si="1"/>
        <v>C</v>
      </c>
      <c r="J76" s="110" t="s">
        <v>60</v>
      </c>
    </row>
    <row r="77" spans="1:10" ht="12.75">
      <c r="A77" s="111">
        <v>47</v>
      </c>
      <c r="B77" s="112" t="s">
        <v>105</v>
      </c>
      <c r="C77" s="112" t="s">
        <v>52</v>
      </c>
      <c r="D77" s="113" t="s">
        <v>106</v>
      </c>
      <c r="E77" s="114" t="s">
        <v>90</v>
      </c>
      <c r="F77" s="115">
        <v>3</v>
      </c>
      <c r="G77" s="116"/>
      <c r="H77" s="117">
        <f t="shared" si="0"/>
        <v>0</v>
      </c>
      <c r="I77" s="118" t="str">
        <f t="shared" si="1"/>
        <v>C</v>
      </c>
      <c r="J77" s="110" t="s">
        <v>60</v>
      </c>
    </row>
    <row r="78" spans="1:10" ht="12.75">
      <c r="A78" s="153"/>
      <c r="B78" s="99"/>
      <c r="C78" s="99"/>
      <c r="D78" s="100" t="s">
        <v>119</v>
      </c>
      <c r="E78" s="99"/>
      <c r="F78" s="99"/>
      <c r="G78" s="154"/>
      <c r="H78" s="99"/>
      <c r="I78" s="99"/>
      <c r="J78" s="101"/>
    </row>
    <row r="79" spans="1:10" ht="12.75">
      <c r="A79" s="102">
        <v>48</v>
      </c>
      <c r="B79" s="103" t="s">
        <v>93</v>
      </c>
      <c r="C79" s="103" t="s">
        <v>52</v>
      </c>
      <c r="D79" s="104" t="s">
        <v>94</v>
      </c>
      <c r="E79" s="105" t="s">
        <v>59</v>
      </c>
      <c r="F79" s="106">
        <v>2</v>
      </c>
      <c r="G79" s="107"/>
      <c r="H79" s="108">
        <f t="shared" si="0"/>
        <v>0</v>
      </c>
      <c r="I79" s="109" t="str">
        <f t="shared" si="1"/>
        <v>C</v>
      </c>
      <c r="J79" s="110" t="s">
        <v>60</v>
      </c>
    </row>
    <row r="80" spans="1:10" ht="12.75">
      <c r="A80" s="135">
        <v>49</v>
      </c>
      <c r="B80" s="66" t="s">
        <v>95</v>
      </c>
      <c r="C80" s="66" t="s">
        <v>52</v>
      </c>
      <c r="D80" s="136" t="s">
        <v>96</v>
      </c>
      <c r="E80" s="68" t="s">
        <v>59</v>
      </c>
      <c r="F80" s="137">
        <v>2</v>
      </c>
      <c r="G80" s="69"/>
      <c r="H80" s="70">
        <f t="shared" si="0"/>
        <v>0</v>
      </c>
      <c r="I80" s="71" t="str">
        <f t="shared" si="1"/>
        <v>C</v>
      </c>
      <c r="J80" s="110" t="s">
        <v>60</v>
      </c>
    </row>
    <row r="81" spans="1:10" ht="12.75">
      <c r="A81" s="135">
        <v>50</v>
      </c>
      <c r="B81" s="66" t="s">
        <v>97</v>
      </c>
      <c r="C81" s="66" t="s">
        <v>52</v>
      </c>
      <c r="D81" s="136" t="s">
        <v>98</v>
      </c>
      <c r="E81" s="68" t="s">
        <v>59</v>
      </c>
      <c r="F81" s="137">
        <v>1</v>
      </c>
      <c r="G81" s="69"/>
      <c r="H81" s="70">
        <f t="shared" si="0"/>
        <v>0</v>
      </c>
      <c r="I81" s="71" t="str">
        <f t="shared" si="1"/>
        <v>C</v>
      </c>
      <c r="J81" s="110" t="s">
        <v>60</v>
      </c>
    </row>
    <row r="82" spans="1:10" ht="12.75">
      <c r="A82" s="135">
        <v>51</v>
      </c>
      <c r="B82" s="66" t="s">
        <v>99</v>
      </c>
      <c r="C82" s="66" t="s">
        <v>52</v>
      </c>
      <c r="D82" s="136" t="s">
        <v>100</v>
      </c>
      <c r="E82" s="68" t="s">
        <v>101</v>
      </c>
      <c r="F82" s="137">
        <v>27.28</v>
      </c>
      <c r="G82" s="69"/>
      <c r="H82" s="70">
        <f t="shared" si="0"/>
        <v>0</v>
      </c>
      <c r="I82" s="71" t="str">
        <f t="shared" si="1"/>
        <v>C</v>
      </c>
      <c r="J82" s="110" t="s">
        <v>60</v>
      </c>
    </row>
    <row r="83" spans="1:10" ht="12.75">
      <c r="A83" s="135">
        <v>52</v>
      </c>
      <c r="B83" s="66" t="s">
        <v>102</v>
      </c>
      <c r="C83" s="66" t="s">
        <v>52</v>
      </c>
      <c r="D83" s="136" t="s">
        <v>103</v>
      </c>
      <c r="E83" s="68" t="s">
        <v>76</v>
      </c>
      <c r="F83" s="137">
        <v>26.68</v>
      </c>
      <c r="G83" s="69"/>
      <c r="H83" s="70">
        <f t="shared" si="0"/>
        <v>0</v>
      </c>
      <c r="I83" s="71" t="str">
        <f t="shared" si="1"/>
        <v>C</v>
      </c>
      <c r="J83" s="110" t="s">
        <v>60</v>
      </c>
    </row>
    <row r="84" spans="1:10" ht="12.75">
      <c r="A84" s="135">
        <v>53</v>
      </c>
      <c r="B84" s="66" t="s">
        <v>86</v>
      </c>
      <c r="C84" s="66" t="s">
        <v>52</v>
      </c>
      <c r="D84" s="136" t="s">
        <v>104</v>
      </c>
      <c r="E84" s="68" t="s">
        <v>76</v>
      </c>
      <c r="F84" s="137">
        <v>59.4</v>
      </c>
      <c r="G84" s="69"/>
      <c r="H84" s="70">
        <f t="shared" si="0"/>
        <v>0</v>
      </c>
      <c r="I84" s="71" t="str">
        <f t="shared" si="1"/>
        <v>C</v>
      </c>
      <c r="J84" s="110" t="s">
        <v>60</v>
      </c>
    </row>
    <row r="85" spans="1:10" ht="12.75">
      <c r="A85" s="111">
        <v>54</v>
      </c>
      <c r="B85" s="112" t="s">
        <v>105</v>
      </c>
      <c r="C85" s="112" t="s">
        <v>52</v>
      </c>
      <c r="D85" s="113" t="s">
        <v>106</v>
      </c>
      <c r="E85" s="114" t="s">
        <v>90</v>
      </c>
      <c r="F85" s="115">
        <v>2</v>
      </c>
      <c r="G85" s="116"/>
      <c r="H85" s="117">
        <f t="shared" si="0"/>
        <v>0</v>
      </c>
      <c r="I85" s="118" t="str">
        <f t="shared" si="1"/>
        <v>C</v>
      </c>
      <c r="J85" s="110" t="s">
        <v>60</v>
      </c>
    </row>
    <row r="86" spans="1:10" ht="12.75">
      <c r="A86" s="98"/>
      <c r="B86" s="99"/>
      <c r="C86" s="99"/>
      <c r="D86" s="100" t="s">
        <v>120</v>
      </c>
      <c r="E86" s="99"/>
      <c r="F86" s="99"/>
      <c r="G86" s="154"/>
      <c r="H86" s="99"/>
      <c r="I86" s="99"/>
      <c r="J86" s="101"/>
    </row>
    <row r="87" spans="1:10" ht="12.75">
      <c r="A87" s="123">
        <v>55</v>
      </c>
      <c r="B87" s="124" t="s">
        <v>121</v>
      </c>
      <c r="C87" s="124" t="s">
        <v>52</v>
      </c>
      <c r="D87" s="125" t="s">
        <v>122</v>
      </c>
      <c r="E87" s="126" t="s">
        <v>59</v>
      </c>
      <c r="F87" s="127">
        <v>12</v>
      </c>
      <c r="G87" s="128"/>
      <c r="H87" s="129">
        <f aca="true" t="shared" si="3" ref="H87:H149">+IF(AND(F87="",G87=""),"",ROUND(F87*G87,2))</f>
        <v>0</v>
      </c>
      <c r="I87" s="130" t="str">
        <f aca="true" t="shared" si="4" ref="I87:I149">IF(E87&lt;&gt;"","C","")</f>
        <v>C</v>
      </c>
      <c r="J87" s="110" t="s">
        <v>60</v>
      </c>
    </row>
    <row r="88" spans="1:10" ht="12.75">
      <c r="A88" s="98"/>
      <c r="B88" s="99"/>
      <c r="C88" s="99"/>
      <c r="D88" s="100" t="s">
        <v>123</v>
      </c>
      <c r="E88" s="99"/>
      <c r="F88" s="99"/>
      <c r="G88" s="154"/>
      <c r="H88" s="99"/>
      <c r="I88" s="99"/>
      <c r="J88" s="101"/>
    </row>
    <row r="89" spans="1:10" ht="12.75">
      <c r="A89" s="123">
        <v>56</v>
      </c>
      <c r="B89" s="124" t="s">
        <v>124</v>
      </c>
      <c r="C89" s="124" t="s">
        <v>52</v>
      </c>
      <c r="D89" s="125" t="s">
        <v>125</v>
      </c>
      <c r="E89" s="126" t="s">
        <v>59</v>
      </c>
      <c r="F89" s="127">
        <v>1</v>
      </c>
      <c r="G89" s="128"/>
      <c r="H89" s="129">
        <f t="shared" si="3"/>
        <v>0</v>
      </c>
      <c r="I89" s="130" t="str">
        <f t="shared" si="4"/>
        <v>C</v>
      </c>
      <c r="J89" s="110" t="s">
        <v>60</v>
      </c>
    </row>
    <row r="90" spans="1:10" ht="12.75">
      <c r="A90" s="98"/>
      <c r="B90" s="99"/>
      <c r="C90" s="99"/>
      <c r="D90" s="100" t="s">
        <v>126</v>
      </c>
      <c r="E90" s="99"/>
      <c r="F90" s="99"/>
      <c r="G90" s="154"/>
      <c r="H90" s="99"/>
      <c r="I90" s="99"/>
      <c r="J90" s="101"/>
    </row>
    <row r="91" spans="1:10" ht="12.75">
      <c r="A91" s="102">
        <v>57</v>
      </c>
      <c r="B91" s="103" t="s">
        <v>127</v>
      </c>
      <c r="C91" s="103" t="s">
        <v>52</v>
      </c>
      <c r="D91" s="104" t="s">
        <v>128</v>
      </c>
      <c r="E91" s="105" t="s">
        <v>76</v>
      </c>
      <c r="F91" s="106">
        <v>39.74</v>
      </c>
      <c r="G91" s="107"/>
      <c r="H91" s="108">
        <f t="shared" si="3"/>
        <v>0</v>
      </c>
      <c r="I91" s="109" t="str">
        <f t="shared" si="4"/>
        <v>C</v>
      </c>
      <c r="J91" s="110" t="s">
        <v>60</v>
      </c>
    </row>
    <row r="92" spans="1:10" ht="12.75">
      <c r="A92" s="111">
        <v>58</v>
      </c>
      <c r="B92" s="112" t="s">
        <v>129</v>
      </c>
      <c r="C92" s="112" t="s">
        <v>52</v>
      </c>
      <c r="D92" s="113" t="s">
        <v>130</v>
      </c>
      <c r="E92" s="114" t="s">
        <v>90</v>
      </c>
      <c r="F92" s="115">
        <v>2</v>
      </c>
      <c r="G92" s="116"/>
      <c r="H92" s="117">
        <f t="shared" si="3"/>
        <v>0</v>
      </c>
      <c r="I92" s="118" t="str">
        <f t="shared" si="4"/>
        <v>C</v>
      </c>
      <c r="J92" s="110" t="s">
        <v>60</v>
      </c>
    </row>
    <row r="93" spans="1:10" ht="12.75">
      <c r="A93" s="98"/>
      <c r="B93" s="99"/>
      <c r="C93" s="99"/>
      <c r="D93" s="100" t="s">
        <v>131</v>
      </c>
      <c r="E93" s="99"/>
      <c r="F93" s="99"/>
      <c r="G93" s="154"/>
      <c r="H93" s="99"/>
      <c r="I93" s="99"/>
      <c r="J93" s="101"/>
    </row>
    <row r="94" spans="1:10" ht="12.75">
      <c r="A94" s="102">
        <v>59</v>
      </c>
      <c r="B94" s="103" t="s">
        <v>127</v>
      </c>
      <c r="C94" s="103" t="s">
        <v>52</v>
      </c>
      <c r="D94" s="104" t="s">
        <v>128</v>
      </c>
      <c r="E94" s="105" t="s">
        <v>76</v>
      </c>
      <c r="F94" s="106">
        <v>102.31</v>
      </c>
      <c r="G94" s="107"/>
      <c r="H94" s="108">
        <f t="shared" si="3"/>
        <v>0</v>
      </c>
      <c r="I94" s="109" t="str">
        <f t="shared" si="4"/>
        <v>C</v>
      </c>
      <c r="J94" s="110" t="s">
        <v>60</v>
      </c>
    </row>
    <row r="95" spans="1:10" ht="12.75">
      <c r="A95" s="135">
        <v>60</v>
      </c>
      <c r="B95" s="66" t="s">
        <v>132</v>
      </c>
      <c r="C95" s="66" t="s">
        <v>52</v>
      </c>
      <c r="D95" s="136" t="s">
        <v>133</v>
      </c>
      <c r="E95" s="68" t="s">
        <v>101</v>
      </c>
      <c r="F95" s="137">
        <v>36</v>
      </c>
      <c r="G95" s="69"/>
      <c r="H95" s="70">
        <f t="shared" si="3"/>
        <v>0</v>
      </c>
      <c r="I95" s="71" t="str">
        <f t="shared" si="4"/>
        <v>C</v>
      </c>
      <c r="J95" s="110" t="s">
        <v>60</v>
      </c>
    </row>
    <row r="96" spans="1:10" ht="12.75">
      <c r="A96" s="135">
        <v>61</v>
      </c>
      <c r="B96" s="66" t="s">
        <v>134</v>
      </c>
      <c r="C96" s="66" t="s">
        <v>52</v>
      </c>
      <c r="D96" s="136" t="s">
        <v>135</v>
      </c>
      <c r="E96" s="68" t="s">
        <v>101</v>
      </c>
      <c r="F96" s="137">
        <v>4.27</v>
      </c>
      <c r="G96" s="69"/>
      <c r="H96" s="70">
        <f t="shared" si="3"/>
        <v>0</v>
      </c>
      <c r="I96" s="71" t="str">
        <f t="shared" si="4"/>
        <v>C</v>
      </c>
      <c r="J96" s="110" t="s">
        <v>60</v>
      </c>
    </row>
    <row r="97" spans="1:10" ht="12.75">
      <c r="A97" s="111">
        <v>62</v>
      </c>
      <c r="B97" s="112" t="s">
        <v>129</v>
      </c>
      <c r="C97" s="112" t="s">
        <v>52</v>
      </c>
      <c r="D97" s="113" t="s">
        <v>130</v>
      </c>
      <c r="E97" s="114" t="s">
        <v>136</v>
      </c>
      <c r="F97" s="115">
        <v>3</v>
      </c>
      <c r="G97" s="116"/>
      <c r="H97" s="117">
        <f t="shared" si="3"/>
        <v>0</v>
      </c>
      <c r="I97" s="118" t="str">
        <f t="shared" si="4"/>
        <v>C</v>
      </c>
      <c r="J97" s="110" t="s">
        <v>60</v>
      </c>
    </row>
    <row r="98" spans="1:10" ht="12.75">
      <c r="A98" s="98"/>
      <c r="B98" s="99"/>
      <c r="C98" s="99"/>
      <c r="D98" s="100" t="s">
        <v>137</v>
      </c>
      <c r="E98" s="99"/>
      <c r="F98" s="99"/>
      <c r="G98" s="154"/>
      <c r="H98" s="99"/>
      <c r="I98" s="99"/>
      <c r="J98" s="101"/>
    </row>
    <row r="99" spans="1:10" ht="12.75">
      <c r="A99" s="102">
        <v>63</v>
      </c>
      <c r="B99" s="103" t="s">
        <v>127</v>
      </c>
      <c r="C99" s="103" t="s">
        <v>52</v>
      </c>
      <c r="D99" s="104" t="s">
        <v>128</v>
      </c>
      <c r="E99" s="105" t="s">
        <v>76</v>
      </c>
      <c r="F99" s="106">
        <v>42.92</v>
      </c>
      <c r="G99" s="107"/>
      <c r="H99" s="108">
        <f t="shared" si="3"/>
        <v>0</v>
      </c>
      <c r="I99" s="109" t="str">
        <f t="shared" si="4"/>
        <v>C</v>
      </c>
      <c r="J99" s="110" t="s">
        <v>60</v>
      </c>
    </row>
    <row r="100" spans="1:10" ht="12.75">
      <c r="A100" s="135">
        <v>64</v>
      </c>
      <c r="B100" s="66" t="s">
        <v>132</v>
      </c>
      <c r="C100" s="66" t="s">
        <v>52</v>
      </c>
      <c r="D100" s="136" t="s">
        <v>133</v>
      </c>
      <c r="E100" s="68" t="s">
        <v>101</v>
      </c>
      <c r="F100" s="137">
        <v>12</v>
      </c>
      <c r="G100" s="69"/>
      <c r="H100" s="70">
        <f t="shared" si="3"/>
        <v>0</v>
      </c>
      <c r="I100" s="71" t="str">
        <f t="shared" si="4"/>
        <v>C</v>
      </c>
      <c r="J100" s="110" t="s">
        <v>60</v>
      </c>
    </row>
    <row r="101" spans="1:10" ht="12.75">
      <c r="A101" s="111">
        <v>65</v>
      </c>
      <c r="B101" s="112" t="s">
        <v>129</v>
      </c>
      <c r="C101" s="112" t="s">
        <v>52</v>
      </c>
      <c r="D101" s="113" t="s">
        <v>130</v>
      </c>
      <c r="E101" s="114" t="s">
        <v>136</v>
      </c>
      <c r="F101" s="115">
        <v>1</v>
      </c>
      <c r="G101" s="116"/>
      <c r="H101" s="117">
        <f t="shared" si="3"/>
        <v>0</v>
      </c>
      <c r="I101" s="118" t="str">
        <f t="shared" si="4"/>
        <v>C</v>
      </c>
      <c r="J101" s="110" t="s">
        <v>60</v>
      </c>
    </row>
    <row r="102" spans="1:10" ht="12.75">
      <c r="A102" s="98"/>
      <c r="B102" s="99"/>
      <c r="C102" s="99"/>
      <c r="D102" s="100" t="s">
        <v>138</v>
      </c>
      <c r="E102" s="99"/>
      <c r="F102" s="99"/>
      <c r="G102" s="154"/>
      <c r="H102" s="99"/>
      <c r="I102" s="99"/>
      <c r="J102" s="101"/>
    </row>
    <row r="103" spans="1:10" ht="12.75">
      <c r="A103" s="163">
        <v>66</v>
      </c>
      <c r="B103" s="103" t="s">
        <v>139</v>
      </c>
      <c r="C103" s="103" t="s">
        <v>52</v>
      </c>
      <c r="D103" s="104" t="s">
        <v>140</v>
      </c>
      <c r="E103" s="105" t="s">
        <v>76</v>
      </c>
      <c r="F103" s="106">
        <v>40.6</v>
      </c>
      <c r="G103" s="107"/>
      <c r="H103" s="108">
        <f t="shared" si="3"/>
        <v>0</v>
      </c>
      <c r="I103" s="109" t="str">
        <f t="shared" si="4"/>
        <v>C</v>
      </c>
      <c r="J103" s="110" t="s">
        <v>60</v>
      </c>
    </row>
    <row r="104" spans="1:10" ht="12.75">
      <c r="A104" s="164">
        <v>67</v>
      </c>
      <c r="B104" s="66" t="s">
        <v>141</v>
      </c>
      <c r="C104" s="66" t="s">
        <v>52</v>
      </c>
      <c r="D104" s="136" t="s">
        <v>142</v>
      </c>
      <c r="E104" s="68" t="s">
        <v>76</v>
      </c>
      <c r="F104" s="137">
        <v>50.16</v>
      </c>
      <c r="G104" s="69"/>
      <c r="H104" s="70">
        <f t="shared" si="3"/>
        <v>0</v>
      </c>
      <c r="I104" s="71" t="str">
        <f t="shared" si="4"/>
        <v>C</v>
      </c>
      <c r="J104" s="110" t="s">
        <v>60</v>
      </c>
    </row>
    <row r="105" spans="1:10" ht="12.75">
      <c r="A105" s="164">
        <v>68</v>
      </c>
      <c r="B105" s="66" t="s">
        <v>86</v>
      </c>
      <c r="C105" s="66" t="s">
        <v>52</v>
      </c>
      <c r="D105" s="136" t="s">
        <v>143</v>
      </c>
      <c r="E105" s="68" t="s">
        <v>76</v>
      </c>
      <c r="F105" s="137">
        <v>30</v>
      </c>
      <c r="G105" s="69"/>
      <c r="H105" s="70">
        <f t="shared" si="3"/>
        <v>0</v>
      </c>
      <c r="I105" s="71" t="str">
        <f t="shared" si="4"/>
        <v>C</v>
      </c>
      <c r="J105" s="110" t="s">
        <v>60</v>
      </c>
    </row>
    <row r="106" spans="1:10" ht="12.75">
      <c r="A106" s="165">
        <v>69</v>
      </c>
      <c r="B106" s="166" t="s">
        <v>105</v>
      </c>
      <c r="C106" s="166" t="s">
        <v>52</v>
      </c>
      <c r="D106" s="167" t="s">
        <v>106</v>
      </c>
      <c r="E106" s="168" t="s">
        <v>136</v>
      </c>
      <c r="F106" s="117">
        <v>3</v>
      </c>
      <c r="G106" s="169"/>
      <c r="H106" s="117">
        <f t="shared" si="3"/>
        <v>0</v>
      </c>
      <c r="I106" s="118" t="str">
        <f t="shared" si="4"/>
        <v>C</v>
      </c>
      <c r="J106" s="147" t="s">
        <v>60</v>
      </c>
    </row>
    <row r="107" spans="1:10" ht="12.75">
      <c r="A107" s="170"/>
      <c r="B107" s="99"/>
      <c r="C107" s="99"/>
      <c r="D107" s="100" t="s">
        <v>144</v>
      </c>
      <c r="E107" s="99"/>
      <c r="F107" s="99"/>
      <c r="G107" s="154"/>
      <c r="H107" s="99"/>
      <c r="I107" s="99"/>
      <c r="J107" s="101"/>
    </row>
    <row r="108" spans="1:10" ht="12.75">
      <c r="A108" s="163">
        <v>70</v>
      </c>
      <c r="B108" s="103" t="s">
        <v>127</v>
      </c>
      <c r="C108" s="103" t="s">
        <v>52</v>
      </c>
      <c r="D108" s="104" t="s">
        <v>128</v>
      </c>
      <c r="E108" s="105" t="s">
        <v>76</v>
      </c>
      <c r="F108" s="106">
        <v>63</v>
      </c>
      <c r="G108" s="107"/>
      <c r="H108" s="108">
        <f t="shared" si="3"/>
        <v>0</v>
      </c>
      <c r="I108" s="109" t="str">
        <f t="shared" si="4"/>
        <v>C</v>
      </c>
      <c r="J108" s="110" t="s">
        <v>60</v>
      </c>
    </row>
    <row r="109" spans="1:10" ht="12.75">
      <c r="A109" s="164">
        <v>71</v>
      </c>
      <c r="B109" s="66" t="s">
        <v>132</v>
      </c>
      <c r="C109" s="66" t="s">
        <v>52</v>
      </c>
      <c r="D109" s="136" t="s">
        <v>133</v>
      </c>
      <c r="E109" s="68" t="s">
        <v>101</v>
      </c>
      <c r="F109" s="137">
        <v>24</v>
      </c>
      <c r="G109" s="69"/>
      <c r="H109" s="70">
        <f t="shared" si="3"/>
        <v>0</v>
      </c>
      <c r="I109" s="71" t="str">
        <f t="shared" si="4"/>
        <v>C</v>
      </c>
      <c r="J109" s="110" t="s">
        <v>60</v>
      </c>
    </row>
    <row r="110" spans="1:10" ht="12.75">
      <c r="A110" s="171">
        <v>72</v>
      </c>
      <c r="B110" s="112" t="s">
        <v>129</v>
      </c>
      <c r="C110" s="112" t="s">
        <v>52</v>
      </c>
      <c r="D110" s="113" t="s">
        <v>130</v>
      </c>
      <c r="E110" s="114" t="s">
        <v>136</v>
      </c>
      <c r="F110" s="115">
        <v>1</v>
      </c>
      <c r="G110" s="116"/>
      <c r="H110" s="117">
        <f t="shared" si="3"/>
        <v>0</v>
      </c>
      <c r="I110" s="118" t="str">
        <f t="shared" si="4"/>
        <v>C</v>
      </c>
      <c r="J110" s="110" t="s">
        <v>60</v>
      </c>
    </row>
    <row r="111" spans="1:10" ht="12.75">
      <c r="A111" s="170"/>
      <c r="B111" s="99"/>
      <c r="C111" s="99"/>
      <c r="D111" s="100" t="s">
        <v>145</v>
      </c>
      <c r="E111" s="99"/>
      <c r="F111" s="99"/>
      <c r="G111" s="154"/>
      <c r="H111" s="99"/>
      <c r="I111" s="99"/>
      <c r="J111" s="101"/>
    </row>
    <row r="112" spans="1:10" ht="12.75">
      <c r="A112" s="163">
        <v>73</v>
      </c>
      <c r="B112" s="103" t="s">
        <v>127</v>
      </c>
      <c r="C112" s="103" t="s">
        <v>52</v>
      </c>
      <c r="D112" s="104" t="s">
        <v>128</v>
      </c>
      <c r="E112" s="105" t="s">
        <v>76</v>
      </c>
      <c r="F112" s="137">
        <v>31.98</v>
      </c>
      <c r="G112" s="107"/>
      <c r="H112" s="108">
        <f t="shared" si="3"/>
        <v>0</v>
      </c>
      <c r="I112" s="109" t="str">
        <f t="shared" si="4"/>
        <v>C</v>
      </c>
      <c r="J112" s="110" t="s">
        <v>60</v>
      </c>
    </row>
    <row r="113" spans="1:10" ht="12.75">
      <c r="A113" s="164">
        <v>74</v>
      </c>
      <c r="B113" s="66" t="s">
        <v>132</v>
      </c>
      <c r="C113" s="66" t="s">
        <v>52</v>
      </c>
      <c r="D113" s="136" t="s">
        <v>133</v>
      </c>
      <c r="E113" s="68" t="s">
        <v>101</v>
      </c>
      <c r="F113" s="137">
        <v>24</v>
      </c>
      <c r="G113" s="69"/>
      <c r="H113" s="70">
        <f t="shared" si="3"/>
        <v>0</v>
      </c>
      <c r="I113" s="71" t="str">
        <f t="shared" si="4"/>
        <v>C</v>
      </c>
      <c r="J113" s="110" t="s">
        <v>60</v>
      </c>
    </row>
    <row r="114" spans="1:10" ht="12.75">
      <c r="A114" s="171">
        <v>75</v>
      </c>
      <c r="B114" s="112" t="s">
        <v>129</v>
      </c>
      <c r="C114" s="112" t="s">
        <v>52</v>
      </c>
      <c r="D114" s="113" t="s">
        <v>130</v>
      </c>
      <c r="E114" s="114" t="s">
        <v>136</v>
      </c>
      <c r="F114" s="115">
        <v>1</v>
      </c>
      <c r="G114" s="116"/>
      <c r="H114" s="117">
        <f t="shared" si="3"/>
        <v>0</v>
      </c>
      <c r="I114" s="118" t="str">
        <f t="shared" si="4"/>
        <v>C</v>
      </c>
      <c r="J114" s="110" t="s">
        <v>60</v>
      </c>
    </row>
    <row r="115" spans="1:10" ht="12.75">
      <c r="A115" s="170"/>
      <c r="B115" s="99"/>
      <c r="C115" s="99"/>
      <c r="D115" s="100" t="s">
        <v>146</v>
      </c>
      <c r="E115" s="99"/>
      <c r="F115" s="99"/>
      <c r="G115" s="154"/>
      <c r="H115" s="99"/>
      <c r="I115" s="99"/>
      <c r="J115" s="101"/>
    </row>
    <row r="116" spans="1:10" ht="12.75">
      <c r="A116" s="163">
        <v>76</v>
      </c>
      <c r="B116" s="103" t="s">
        <v>127</v>
      </c>
      <c r="C116" s="103" t="s">
        <v>52</v>
      </c>
      <c r="D116" s="104" t="s">
        <v>128</v>
      </c>
      <c r="E116" s="105" t="s">
        <v>76</v>
      </c>
      <c r="F116" s="137">
        <v>32.27</v>
      </c>
      <c r="G116" s="107"/>
      <c r="H116" s="108">
        <f t="shared" si="3"/>
        <v>0</v>
      </c>
      <c r="I116" s="109" t="str">
        <f t="shared" si="4"/>
        <v>C</v>
      </c>
      <c r="J116" s="110" t="s">
        <v>60</v>
      </c>
    </row>
    <row r="117" spans="1:10" ht="12.75">
      <c r="A117" s="164">
        <v>77</v>
      </c>
      <c r="B117" s="66" t="s">
        <v>132</v>
      </c>
      <c r="C117" s="66" t="s">
        <v>52</v>
      </c>
      <c r="D117" s="136" t="s">
        <v>133</v>
      </c>
      <c r="E117" s="68" t="s">
        <v>101</v>
      </c>
      <c r="F117" s="137">
        <v>12</v>
      </c>
      <c r="G117" s="69"/>
      <c r="H117" s="70">
        <f t="shared" si="3"/>
        <v>0</v>
      </c>
      <c r="I117" s="71" t="str">
        <f t="shared" si="4"/>
        <v>C</v>
      </c>
      <c r="J117" s="110" t="s">
        <v>60</v>
      </c>
    </row>
    <row r="118" spans="1:10" ht="12.75">
      <c r="A118" s="135">
        <v>78</v>
      </c>
      <c r="B118" s="66" t="s">
        <v>129</v>
      </c>
      <c r="C118" s="66" t="s">
        <v>52</v>
      </c>
      <c r="D118" s="136" t="s">
        <v>130</v>
      </c>
      <c r="E118" s="68" t="s">
        <v>136</v>
      </c>
      <c r="F118" s="137">
        <v>1</v>
      </c>
      <c r="G118" s="69"/>
      <c r="H118" s="70">
        <f t="shared" si="3"/>
        <v>0</v>
      </c>
      <c r="I118" s="71" t="str">
        <f t="shared" si="4"/>
        <v>C</v>
      </c>
      <c r="J118" s="110" t="s">
        <v>60</v>
      </c>
    </row>
    <row r="119" spans="1:10" ht="12.75">
      <c r="A119" s="153"/>
      <c r="B119" s="99"/>
      <c r="C119" s="99"/>
      <c r="D119" s="100" t="s">
        <v>147</v>
      </c>
      <c r="E119" s="99"/>
      <c r="F119" s="99"/>
      <c r="G119" s="154"/>
      <c r="H119" s="99"/>
      <c r="I119" s="99"/>
      <c r="J119" s="101"/>
    </row>
    <row r="120" spans="1:10" ht="12.75">
      <c r="A120" s="135">
        <v>79</v>
      </c>
      <c r="B120" s="66" t="s">
        <v>127</v>
      </c>
      <c r="C120" s="66" t="s">
        <v>52</v>
      </c>
      <c r="D120" s="136" t="s">
        <v>128</v>
      </c>
      <c r="E120" s="68" t="s">
        <v>76</v>
      </c>
      <c r="F120" s="137">
        <v>54.6</v>
      </c>
      <c r="G120" s="69"/>
      <c r="H120" s="70">
        <f t="shared" si="3"/>
        <v>0</v>
      </c>
      <c r="I120" s="71" t="str">
        <f t="shared" si="4"/>
        <v>C</v>
      </c>
      <c r="J120" s="110" t="s">
        <v>60</v>
      </c>
    </row>
    <row r="121" spans="1:10" ht="12.75">
      <c r="A121" s="111">
        <v>80</v>
      </c>
      <c r="B121" s="112" t="s">
        <v>129</v>
      </c>
      <c r="C121" s="112" t="s">
        <v>52</v>
      </c>
      <c r="D121" s="113" t="s">
        <v>130</v>
      </c>
      <c r="E121" s="114" t="s">
        <v>136</v>
      </c>
      <c r="F121" s="115">
        <v>5</v>
      </c>
      <c r="G121" s="116"/>
      <c r="H121" s="117">
        <f t="shared" si="3"/>
        <v>0</v>
      </c>
      <c r="I121" s="118" t="str">
        <f t="shared" si="4"/>
        <v>C</v>
      </c>
      <c r="J121" s="110" t="s">
        <v>60</v>
      </c>
    </row>
    <row r="122" spans="1:10" ht="12.75">
      <c r="A122" s="98"/>
      <c r="B122" s="99"/>
      <c r="C122" s="99"/>
      <c r="D122" s="100" t="s">
        <v>148</v>
      </c>
      <c r="E122" s="99"/>
      <c r="F122" s="99"/>
      <c r="G122" s="154"/>
      <c r="H122" s="99"/>
      <c r="I122" s="99"/>
      <c r="J122" s="101"/>
    </row>
    <row r="123" spans="1:10" ht="12.75">
      <c r="A123" s="102">
        <v>81</v>
      </c>
      <c r="B123" s="103" t="s">
        <v>86</v>
      </c>
      <c r="C123" s="103" t="s">
        <v>52</v>
      </c>
      <c r="D123" s="104" t="s">
        <v>87</v>
      </c>
      <c r="E123" s="105" t="s">
        <v>76</v>
      </c>
      <c r="F123" s="106">
        <v>73.2</v>
      </c>
      <c r="G123" s="107"/>
      <c r="H123" s="108">
        <f t="shared" si="3"/>
        <v>0</v>
      </c>
      <c r="I123" s="109" t="str">
        <f t="shared" si="4"/>
        <v>C</v>
      </c>
      <c r="J123" s="110" t="s">
        <v>60</v>
      </c>
    </row>
    <row r="124" spans="1:10" ht="12.75">
      <c r="A124" s="138">
        <v>82</v>
      </c>
      <c r="B124" s="66" t="s">
        <v>149</v>
      </c>
      <c r="C124" s="66" t="s">
        <v>52</v>
      </c>
      <c r="D124" s="136" t="s">
        <v>150</v>
      </c>
      <c r="E124" s="68" t="s">
        <v>76</v>
      </c>
      <c r="F124" s="137">
        <v>61.25</v>
      </c>
      <c r="G124" s="69"/>
      <c r="H124" s="70">
        <f t="shared" si="3"/>
        <v>0</v>
      </c>
      <c r="I124" s="71" t="str">
        <f t="shared" si="4"/>
        <v>C</v>
      </c>
      <c r="J124" s="110" t="s">
        <v>60</v>
      </c>
    </row>
    <row r="125" spans="1:10" ht="12.75">
      <c r="A125" s="138">
        <v>83</v>
      </c>
      <c r="B125" s="144" t="s">
        <v>151</v>
      </c>
      <c r="C125" s="144" t="s">
        <v>52</v>
      </c>
      <c r="D125" s="145" t="s">
        <v>152</v>
      </c>
      <c r="E125" s="146" t="s">
        <v>136</v>
      </c>
      <c r="F125" s="70">
        <v>5</v>
      </c>
      <c r="G125" s="143"/>
      <c r="H125" s="70">
        <f t="shared" si="3"/>
        <v>0</v>
      </c>
      <c r="I125" s="71" t="str">
        <f t="shared" si="4"/>
        <v>C</v>
      </c>
      <c r="J125" s="147" t="s">
        <v>60</v>
      </c>
    </row>
    <row r="126" spans="1:10" ht="12.75">
      <c r="A126" s="111">
        <v>84</v>
      </c>
      <c r="B126" s="112" t="s">
        <v>153</v>
      </c>
      <c r="C126" s="112" t="s">
        <v>52</v>
      </c>
      <c r="D126" s="113" t="s">
        <v>154</v>
      </c>
      <c r="E126" s="114" t="s">
        <v>136</v>
      </c>
      <c r="F126" s="115">
        <v>4</v>
      </c>
      <c r="G126" s="116"/>
      <c r="H126" s="117">
        <f t="shared" si="3"/>
        <v>0</v>
      </c>
      <c r="I126" s="118" t="str">
        <f t="shared" si="4"/>
        <v>C</v>
      </c>
      <c r="J126" s="110" t="s">
        <v>60</v>
      </c>
    </row>
    <row r="127" spans="1:10" ht="12.75">
      <c r="A127" s="98"/>
      <c r="B127" s="99"/>
      <c r="C127" s="99"/>
      <c r="D127" s="100" t="s">
        <v>155</v>
      </c>
      <c r="E127" s="99"/>
      <c r="F127" s="99"/>
      <c r="G127" s="154"/>
      <c r="H127" s="99"/>
      <c r="I127" s="99"/>
      <c r="J127" s="101"/>
    </row>
    <row r="128" spans="1:10" ht="12.75">
      <c r="A128" s="123">
        <v>85</v>
      </c>
      <c r="B128" s="124" t="s">
        <v>156</v>
      </c>
      <c r="C128" s="124" t="s">
        <v>52</v>
      </c>
      <c r="D128" s="125" t="s">
        <v>157</v>
      </c>
      <c r="E128" s="126" t="s">
        <v>101</v>
      </c>
      <c r="F128" s="127">
        <v>22.75</v>
      </c>
      <c r="G128" s="128"/>
      <c r="H128" s="129">
        <f t="shared" si="3"/>
        <v>0</v>
      </c>
      <c r="I128" s="130" t="str">
        <f t="shared" si="4"/>
        <v>C</v>
      </c>
      <c r="J128" s="110" t="s">
        <v>60</v>
      </c>
    </row>
    <row r="129" spans="1:10" ht="12.75">
      <c r="A129" s="94"/>
      <c r="B129" s="172"/>
      <c r="C129" s="172"/>
      <c r="D129" s="96" t="s">
        <v>158</v>
      </c>
      <c r="E129" s="172"/>
      <c r="F129" s="172"/>
      <c r="G129" s="173"/>
      <c r="H129" s="172"/>
      <c r="I129" s="172"/>
      <c r="J129" s="174"/>
    </row>
    <row r="130" spans="1:10" ht="12.75">
      <c r="A130" s="98"/>
      <c r="B130" s="99"/>
      <c r="C130" s="99"/>
      <c r="D130" s="100" t="s">
        <v>159</v>
      </c>
      <c r="E130" s="99"/>
      <c r="F130" s="99"/>
      <c r="G130" s="154"/>
      <c r="H130" s="99"/>
      <c r="I130" s="99"/>
      <c r="J130" s="101"/>
    </row>
    <row r="131" spans="1:10" ht="12.75">
      <c r="A131" s="102">
        <v>86</v>
      </c>
      <c r="B131" s="103" t="s">
        <v>93</v>
      </c>
      <c r="C131" s="103" t="s">
        <v>52</v>
      </c>
      <c r="D131" s="104" t="s">
        <v>94</v>
      </c>
      <c r="E131" s="105" t="s">
        <v>59</v>
      </c>
      <c r="F131" s="106">
        <v>4</v>
      </c>
      <c r="G131" s="107"/>
      <c r="H131" s="108">
        <f t="shared" si="3"/>
        <v>0</v>
      </c>
      <c r="I131" s="109" t="str">
        <f t="shared" si="4"/>
        <v>C</v>
      </c>
      <c r="J131" s="110" t="s">
        <v>60</v>
      </c>
    </row>
    <row r="132" spans="1:10" ht="12.75">
      <c r="A132" s="135">
        <v>87</v>
      </c>
      <c r="B132" s="66" t="s">
        <v>95</v>
      </c>
      <c r="C132" s="66" t="s">
        <v>52</v>
      </c>
      <c r="D132" s="136" t="s">
        <v>96</v>
      </c>
      <c r="E132" s="68" t="s">
        <v>160</v>
      </c>
      <c r="F132" s="137">
        <v>5</v>
      </c>
      <c r="G132" s="69"/>
      <c r="H132" s="70">
        <f t="shared" si="3"/>
        <v>0</v>
      </c>
      <c r="I132" s="71" t="str">
        <f t="shared" si="4"/>
        <v>C</v>
      </c>
      <c r="J132" s="110" t="s">
        <v>60</v>
      </c>
    </row>
    <row r="133" spans="1:10" ht="12.75">
      <c r="A133" s="135">
        <v>88</v>
      </c>
      <c r="B133" s="66" t="s">
        <v>161</v>
      </c>
      <c r="C133" s="66" t="s">
        <v>52</v>
      </c>
      <c r="D133" s="136" t="s">
        <v>162</v>
      </c>
      <c r="E133" s="68" t="s">
        <v>59</v>
      </c>
      <c r="F133" s="137">
        <v>1</v>
      </c>
      <c r="G133" s="69"/>
      <c r="H133" s="70">
        <f t="shared" si="3"/>
        <v>0</v>
      </c>
      <c r="I133" s="71" t="str">
        <f t="shared" si="4"/>
        <v>C</v>
      </c>
      <c r="J133" s="110" t="s">
        <v>60</v>
      </c>
    </row>
    <row r="134" spans="1:10" ht="12.75">
      <c r="A134" s="135">
        <v>89</v>
      </c>
      <c r="B134" s="66" t="s">
        <v>97</v>
      </c>
      <c r="C134" s="66" t="s">
        <v>52</v>
      </c>
      <c r="D134" s="136" t="s">
        <v>116</v>
      </c>
      <c r="E134" s="68" t="s">
        <v>59</v>
      </c>
      <c r="F134" s="137">
        <v>1</v>
      </c>
      <c r="G134" s="69"/>
      <c r="H134" s="70">
        <f t="shared" si="3"/>
        <v>0</v>
      </c>
      <c r="I134" s="71" t="str">
        <f t="shared" si="4"/>
        <v>C</v>
      </c>
      <c r="J134" s="110" t="s">
        <v>60</v>
      </c>
    </row>
    <row r="135" spans="1:10" ht="12.75">
      <c r="A135" s="135">
        <v>90</v>
      </c>
      <c r="B135" s="66" t="s">
        <v>97</v>
      </c>
      <c r="C135" s="66" t="s">
        <v>52</v>
      </c>
      <c r="D135" s="136" t="s">
        <v>98</v>
      </c>
      <c r="E135" s="68" t="s">
        <v>59</v>
      </c>
      <c r="F135" s="137">
        <v>1</v>
      </c>
      <c r="G135" s="69"/>
      <c r="H135" s="70">
        <f t="shared" si="3"/>
        <v>0</v>
      </c>
      <c r="I135" s="71" t="str">
        <f t="shared" si="4"/>
        <v>C</v>
      </c>
      <c r="J135" s="110" t="s">
        <v>60</v>
      </c>
    </row>
    <row r="136" spans="1:10" ht="12.75">
      <c r="A136" s="135">
        <v>91</v>
      </c>
      <c r="B136" s="66" t="s">
        <v>163</v>
      </c>
      <c r="C136" s="66" t="s">
        <v>52</v>
      </c>
      <c r="D136" s="136" t="s">
        <v>164</v>
      </c>
      <c r="E136" s="68" t="s">
        <v>59</v>
      </c>
      <c r="F136" s="137">
        <v>1</v>
      </c>
      <c r="G136" s="69"/>
      <c r="H136" s="70">
        <f t="shared" si="3"/>
        <v>0</v>
      </c>
      <c r="I136" s="71" t="str">
        <f t="shared" si="4"/>
        <v>C</v>
      </c>
      <c r="J136" s="110" t="s">
        <v>60</v>
      </c>
    </row>
    <row r="137" spans="1:10" ht="12.75">
      <c r="A137" s="135">
        <v>92</v>
      </c>
      <c r="B137" s="66" t="s">
        <v>99</v>
      </c>
      <c r="C137" s="66" t="s">
        <v>52</v>
      </c>
      <c r="D137" s="136" t="s">
        <v>100</v>
      </c>
      <c r="E137" s="68" t="s">
        <v>101</v>
      </c>
      <c r="F137" s="137">
        <v>20.28</v>
      </c>
      <c r="G137" s="69"/>
      <c r="H137" s="70">
        <f t="shared" si="3"/>
        <v>0</v>
      </c>
      <c r="I137" s="71" t="str">
        <f t="shared" si="4"/>
        <v>C</v>
      </c>
      <c r="J137" s="110" t="s">
        <v>60</v>
      </c>
    </row>
    <row r="138" spans="1:10" ht="12.75">
      <c r="A138" s="135">
        <v>93</v>
      </c>
      <c r="B138" s="66" t="s">
        <v>102</v>
      </c>
      <c r="C138" s="66" t="s">
        <v>52</v>
      </c>
      <c r="D138" s="136" t="s">
        <v>103</v>
      </c>
      <c r="E138" s="68" t="s">
        <v>76</v>
      </c>
      <c r="F138" s="137">
        <v>79.96</v>
      </c>
      <c r="G138" s="69"/>
      <c r="H138" s="70">
        <f t="shared" si="3"/>
        <v>0</v>
      </c>
      <c r="I138" s="71" t="str">
        <f t="shared" si="4"/>
        <v>C</v>
      </c>
      <c r="J138" s="110" t="s">
        <v>60</v>
      </c>
    </row>
    <row r="139" spans="1:10" ht="12.75">
      <c r="A139" s="135">
        <v>94</v>
      </c>
      <c r="B139" s="66" t="s">
        <v>86</v>
      </c>
      <c r="C139" s="66" t="s">
        <v>52</v>
      </c>
      <c r="D139" s="136" t="s">
        <v>104</v>
      </c>
      <c r="E139" s="68" t="s">
        <v>76</v>
      </c>
      <c r="F139" s="137">
        <v>43.42</v>
      </c>
      <c r="G139" s="69"/>
      <c r="H139" s="70">
        <f t="shared" si="3"/>
        <v>0</v>
      </c>
      <c r="I139" s="71" t="str">
        <f t="shared" si="4"/>
        <v>C</v>
      </c>
      <c r="J139" s="110" t="s">
        <v>60</v>
      </c>
    </row>
    <row r="140" spans="1:10" ht="12.75">
      <c r="A140" s="111">
        <v>95</v>
      </c>
      <c r="B140" s="112" t="s">
        <v>105</v>
      </c>
      <c r="C140" s="112" t="s">
        <v>52</v>
      </c>
      <c r="D140" s="113" t="s">
        <v>106</v>
      </c>
      <c r="E140" s="114" t="s">
        <v>136</v>
      </c>
      <c r="F140" s="115">
        <v>2</v>
      </c>
      <c r="G140" s="116"/>
      <c r="H140" s="117">
        <f t="shared" si="3"/>
        <v>0</v>
      </c>
      <c r="I140" s="118" t="str">
        <f t="shared" si="4"/>
        <v>C</v>
      </c>
      <c r="J140" s="110" t="s">
        <v>60</v>
      </c>
    </row>
    <row r="141" spans="1:10" ht="12.75">
      <c r="A141" s="98"/>
      <c r="B141" s="99"/>
      <c r="C141" s="99"/>
      <c r="D141" s="100" t="s">
        <v>165</v>
      </c>
      <c r="E141" s="99"/>
      <c r="F141" s="99"/>
      <c r="G141" s="154"/>
      <c r="H141" s="99"/>
      <c r="I141" s="99"/>
      <c r="J141" s="101"/>
    </row>
    <row r="142" spans="1:10" ht="12.75">
      <c r="A142" s="102">
        <v>96</v>
      </c>
      <c r="B142" s="112" t="s">
        <v>93</v>
      </c>
      <c r="C142" s="112" t="s">
        <v>52</v>
      </c>
      <c r="D142" s="113" t="s">
        <v>94</v>
      </c>
      <c r="E142" s="68" t="s">
        <v>160</v>
      </c>
      <c r="F142" s="115">
        <v>7</v>
      </c>
      <c r="G142" s="107"/>
      <c r="H142" s="108">
        <f t="shared" si="3"/>
        <v>0</v>
      </c>
      <c r="I142" s="109" t="str">
        <f t="shared" si="4"/>
        <v>C</v>
      </c>
      <c r="J142" s="110" t="s">
        <v>60</v>
      </c>
    </row>
    <row r="143" spans="1:10" ht="12.75">
      <c r="A143" s="135">
        <v>97</v>
      </c>
      <c r="B143" s="112" t="s">
        <v>95</v>
      </c>
      <c r="C143" s="112" t="s">
        <v>52</v>
      </c>
      <c r="D143" s="113" t="s">
        <v>96</v>
      </c>
      <c r="E143" s="68" t="s">
        <v>59</v>
      </c>
      <c r="F143" s="115">
        <v>7</v>
      </c>
      <c r="G143" s="69"/>
      <c r="H143" s="70">
        <f t="shared" si="3"/>
        <v>0</v>
      </c>
      <c r="I143" s="71" t="str">
        <f t="shared" si="4"/>
        <v>C</v>
      </c>
      <c r="J143" s="110" t="s">
        <v>60</v>
      </c>
    </row>
    <row r="144" spans="1:10" ht="12.75">
      <c r="A144" s="135">
        <v>98</v>
      </c>
      <c r="B144" s="112" t="s">
        <v>161</v>
      </c>
      <c r="C144" s="112" t="s">
        <v>52</v>
      </c>
      <c r="D144" s="113" t="s">
        <v>162</v>
      </c>
      <c r="E144" s="68" t="s">
        <v>59</v>
      </c>
      <c r="F144" s="115">
        <v>1</v>
      </c>
      <c r="G144" s="69"/>
      <c r="H144" s="70">
        <f t="shared" si="3"/>
        <v>0</v>
      </c>
      <c r="I144" s="71" t="str">
        <f t="shared" si="4"/>
        <v>C</v>
      </c>
      <c r="J144" s="110" t="s">
        <v>60</v>
      </c>
    </row>
    <row r="145" spans="1:10" ht="12.75">
      <c r="A145" s="135">
        <v>99</v>
      </c>
      <c r="B145" s="112" t="s">
        <v>97</v>
      </c>
      <c r="C145" s="112" t="s">
        <v>52</v>
      </c>
      <c r="D145" s="113" t="s">
        <v>116</v>
      </c>
      <c r="E145" s="68" t="s">
        <v>160</v>
      </c>
      <c r="F145" s="115">
        <v>2</v>
      </c>
      <c r="G145" s="69"/>
      <c r="H145" s="70">
        <f t="shared" si="3"/>
        <v>0</v>
      </c>
      <c r="I145" s="71" t="str">
        <f t="shared" si="4"/>
        <v>C</v>
      </c>
      <c r="J145" s="110" t="s">
        <v>60</v>
      </c>
    </row>
    <row r="146" spans="1:10" ht="12.75">
      <c r="A146" s="135">
        <v>100</v>
      </c>
      <c r="B146" s="112" t="s">
        <v>163</v>
      </c>
      <c r="C146" s="112" t="s">
        <v>52</v>
      </c>
      <c r="D146" s="113" t="s">
        <v>164</v>
      </c>
      <c r="E146" s="68" t="s">
        <v>160</v>
      </c>
      <c r="F146" s="115">
        <v>1</v>
      </c>
      <c r="G146" s="69"/>
      <c r="H146" s="70">
        <f t="shared" si="3"/>
        <v>0</v>
      </c>
      <c r="I146" s="71" t="str">
        <f t="shared" si="4"/>
        <v>C</v>
      </c>
      <c r="J146" s="110" t="s">
        <v>60</v>
      </c>
    </row>
    <row r="147" spans="1:10" ht="12.75">
      <c r="A147" s="135">
        <v>101</v>
      </c>
      <c r="B147" s="112" t="s">
        <v>99</v>
      </c>
      <c r="C147" s="112" t="s">
        <v>52</v>
      </c>
      <c r="D147" s="113" t="s">
        <v>100</v>
      </c>
      <c r="E147" s="68" t="s">
        <v>101</v>
      </c>
      <c r="F147" s="115">
        <v>21.42</v>
      </c>
      <c r="G147" s="69"/>
      <c r="H147" s="70">
        <f t="shared" si="3"/>
        <v>0</v>
      </c>
      <c r="I147" s="71" t="str">
        <f t="shared" si="4"/>
        <v>C</v>
      </c>
      <c r="J147" s="110" t="s">
        <v>60</v>
      </c>
    </row>
    <row r="148" spans="1:10" ht="12.75">
      <c r="A148" s="135">
        <v>102</v>
      </c>
      <c r="B148" s="112" t="s">
        <v>102</v>
      </c>
      <c r="C148" s="112" t="s">
        <v>52</v>
      </c>
      <c r="D148" s="113" t="s">
        <v>103</v>
      </c>
      <c r="E148" s="68" t="s">
        <v>76</v>
      </c>
      <c r="F148" s="115">
        <v>53.53</v>
      </c>
      <c r="G148" s="69"/>
      <c r="H148" s="70">
        <f t="shared" si="3"/>
        <v>0</v>
      </c>
      <c r="I148" s="71" t="str">
        <f t="shared" si="4"/>
        <v>C</v>
      </c>
      <c r="J148" s="110" t="s">
        <v>60</v>
      </c>
    </row>
    <row r="149" spans="1:10" ht="12.75">
      <c r="A149" s="135">
        <v>103</v>
      </c>
      <c r="B149" s="112" t="s">
        <v>86</v>
      </c>
      <c r="C149" s="112" t="s">
        <v>52</v>
      </c>
      <c r="D149" s="113" t="s">
        <v>104</v>
      </c>
      <c r="E149" s="68" t="s">
        <v>76</v>
      </c>
      <c r="F149" s="115">
        <v>46.1</v>
      </c>
      <c r="G149" s="69"/>
      <c r="H149" s="70">
        <f t="shared" si="3"/>
        <v>0</v>
      </c>
      <c r="I149" s="71" t="str">
        <f t="shared" si="4"/>
        <v>C</v>
      </c>
      <c r="J149" s="110" t="s">
        <v>60</v>
      </c>
    </row>
    <row r="150" spans="1:10" ht="12.75">
      <c r="A150" s="135">
        <v>104</v>
      </c>
      <c r="B150" s="112" t="s">
        <v>105</v>
      </c>
      <c r="C150" s="112" t="s">
        <v>52</v>
      </c>
      <c r="D150" s="113" t="s">
        <v>106</v>
      </c>
      <c r="E150" s="68" t="s">
        <v>136</v>
      </c>
      <c r="F150" s="115">
        <v>2</v>
      </c>
      <c r="G150" s="69"/>
      <c r="H150" s="70">
        <f aca="true" t="shared" si="5" ref="H150:H423">+IF(AND(F150="",G150=""),"",ROUND(F150*G150,2))</f>
        <v>0</v>
      </c>
      <c r="I150" s="71" t="str">
        <f aca="true" t="shared" si="6" ref="I150:I418">IF(E150&lt;&gt;"","C","")</f>
        <v>C</v>
      </c>
      <c r="J150" s="110" t="s">
        <v>60</v>
      </c>
    </row>
    <row r="151" spans="1:10" ht="12.75">
      <c r="A151" s="98"/>
      <c r="B151" s="99"/>
      <c r="C151" s="99"/>
      <c r="D151" s="100" t="s">
        <v>166</v>
      </c>
      <c r="E151" s="99"/>
      <c r="F151" s="99"/>
      <c r="G151" s="154"/>
      <c r="H151" s="99"/>
      <c r="I151" s="99"/>
      <c r="J151" s="110"/>
    </row>
    <row r="152" spans="1:10" ht="12.75">
      <c r="A152" s="135">
        <v>105</v>
      </c>
      <c r="B152" s="112" t="s">
        <v>93</v>
      </c>
      <c r="C152" s="112" t="s">
        <v>52</v>
      </c>
      <c r="D152" s="113" t="s">
        <v>94</v>
      </c>
      <c r="E152" s="68" t="s">
        <v>59</v>
      </c>
      <c r="F152" s="115">
        <v>4</v>
      </c>
      <c r="G152" s="69"/>
      <c r="H152" s="70">
        <f t="shared" si="5"/>
        <v>0</v>
      </c>
      <c r="I152" s="71" t="str">
        <f t="shared" si="6"/>
        <v>C</v>
      </c>
      <c r="J152" s="110" t="s">
        <v>60</v>
      </c>
    </row>
    <row r="153" spans="1:10" ht="12.75">
      <c r="A153" s="135">
        <v>106</v>
      </c>
      <c r="B153" s="112" t="s">
        <v>95</v>
      </c>
      <c r="C153" s="112" t="s">
        <v>52</v>
      </c>
      <c r="D153" s="113" t="s">
        <v>96</v>
      </c>
      <c r="E153" s="68" t="s">
        <v>160</v>
      </c>
      <c r="F153" s="115">
        <v>7</v>
      </c>
      <c r="G153" s="69"/>
      <c r="H153" s="70">
        <f t="shared" si="5"/>
        <v>0</v>
      </c>
      <c r="I153" s="71" t="str">
        <f t="shared" si="6"/>
        <v>C</v>
      </c>
      <c r="J153" s="110" t="s">
        <v>60</v>
      </c>
    </row>
    <row r="154" spans="1:10" ht="12.75">
      <c r="A154" s="135">
        <v>107</v>
      </c>
      <c r="B154" s="112" t="s">
        <v>97</v>
      </c>
      <c r="C154" s="112" t="s">
        <v>52</v>
      </c>
      <c r="D154" s="113" t="s">
        <v>116</v>
      </c>
      <c r="E154" s="68" t="s">
        <v>160</v>
      </c>
      <c r="F154" s="115">
        <v>2</v>
      </c>
      <c r="G154" s="69"/>
      <c r="H154" s="70">
        <f t="shared" si="5"/>
        <v>0</v>
      </c>
      <c r="I154" s="71" t="str">
        <f t="shared" si="6"/>
        <v>C</v>
      </c>
      <c r="J154" s="110" t="s">
        <v>60</v>
      </c>
    </row>
    <row r="155" spans="1:10" ht="12.75">
      <c r="A155" s="135">
        <v>108</v>
      </c>
      <c r="B155" s="112" t="s">
        <v>163</v>
      </c>
      <c r="C155" s="112" t="s">
        <v>52</v>
      </c>
      <c r="D155" s="113" t="s">
        <v>164</v>
      </c>
      <c r="E155" s="68" t="s">
        <v>160</v>
      </c>
      <c r="F155" s="115">
        <v>1</v>
      </c>
      <c r="G155" s="69"/>
      <c r="H155" s="70">
        <f t="shared" si="5"/>
        <v>0</v>
      </c>
      <c r="I155" s="71" t="str">
        <f t="shared" si="6"/>
        <v>C</v>
      </c>
      <c r="J155" s="110" t="s">
        <v>60</v>
      </c>
    </row>
    <row r="156" spans="1:10" ht="12.75">
      <c r="A156" s="135">
        <v>109</v>
      </c>
      <c r="B156" s="112" t="s">
        <v>99</v>
      </c>
      <c r="C156" s="112" t="s">
        <v>52</v>
      </c>
      <c r="D156" s="113" t="s">
        <v>100</v>
      </c>
      <c r="E156" s="68" t="s">
        <v>101</v>
      </c>
      <c r="F156" s="115">
        <v>17.76</v>
      </c>
      <c r="G156" s="69"/>
      <c r="H156" s="70">
        <f t="shared" si="5"/>
        <v>0</v>
      </c>
      <c r="I156" s="71" t="str">
        <f t="shared" si="6"/>
        <v>C</v>
      </c>
      <c r="J156" s="110" t="s">
        <v>60</v>
      </c>
    </row>
    <row r="157" spans="1:10" ht="12.75">
      <c r="A157" s="135">
        <v>110</v>
      </c>
      <c r="B157" s="112" t="s">
        <v>102</v>
      </c>
      <c r="C157" s="112" t="s">
        <v>52</v>
      </c>
      <c r="D157" s="113" t="s">
        <v>103</v>
      </c>
      <c r="E157" s="68" t="s">
        <v>76</v>
      </c>
      <c r="F157" s="115">
        <v>50.72</v>
      </c>
      <c r="G157" s="69"/>
      <c r="H157" s="70">
        <f t="shared" si="5"/>
        <v>0</v>
      </c>
      <c r="I157" s="71" t="str">
        <f t="shared" si="6"/>
        <v>C</v>
      </c>
      <c r="J157" s="110" t="s">
        <v>60</v>
      </c>
    </row>
    <row r="158" spans="1:10" ht="12.75">
      <c r="A158" s="135">
        <v>111</v>
      </c>
      <c r="B158" s="112" t="s">
        <v>86</v>
      </c>
      <c r="C158" s="112" t="s">
        <v>52</v>
      </c>
      <c r="D158" s="113" t="s">
        <v>104</v>
      </c>
      <c r="E158" s="68" t="s">
        <v>76</v>
      </c>
      <c r="F158" s="115">
        <v>24.5</v>
      </c>
      <c r="G158" s="69"/>
      <c r="H158" s="70">
        <f t="shared" si="5"/>
        <v>0</v>
      </c>
      <c r="I158" s="71" t="str">
        <f t="shared" si="6"/>
        <v>C</v>
      </c>
      <c r="J158" s="110" t="s">
        <v>60</v>
      </c>
    </row>
    <row r="159" spans="1:10" ht="12.75">
      <c r="A159" s="135">
        <v>112</v>
      </c>
      <c r="B159" s="112" t="s">
        <v>105</v>
      </c>
      <c r="C159" s="112" t="s">
        <v>52</v>
      </c>
      <c r="D159" s="113" t="s">
        <v>106</v>
      </c>
      <c r="E159" s="68" t="s">
        <v>136</v>
      </c>
      <c r="F159" s="115">
        <v>2</v>
      </c>
      <c r="G159" s="69"/>
      <c r="H159" s="70">
        <f t="shared" si="5"/>
        <v>0</v>
      </c>
      <c r="I159" s="71" t="str">
        <f t="shared" si="6"/>
        <v>C</v>
      </c>
      <c r="J159" s="110" t="s">
        <v>60</v>
      </c>
    </row>
    <row r="160" spans="1:10" ht="12.75">
      <c r="A160" s="135">
        <v>113</v>
      </c>
      <c r="B160" s="112" t="s">
        <v>111</v>
      </c>
      <c r="C160" s="112" t="s">
        <v>52</v>
      </c>
      <c r="D160" s="113" t="s">
        <v>112</v>
      </c>
      <c r="E160" s="68" t="s">
        <v>160</v>
      </c>
      <c r="F160" s="115">
        <v>1</v>
      </c>
      <c r="G160" s="69"/>
      <c r="H160" s="70">
        <f t="shared" si="5"/>
        <v>0</v>
      </c>
      <c r="I160" s="71" t="str">
        <f t="shared" si="6"/>
        <v>C</v>
      </c>
      <c r="J160" s="110" t="s">
        <v>60</v>
      </c>
    </row>
    <row r="161" spans="1:10" ht="12.75">
      <c r="A161" s="98"/>
      <c r="B161" s="99"/>
      <c r="C161" s="99"/>
      <c r="D161" s="100" t="s">
        <v>167</v>
      </c>
      <c r="E161" s="99"/>
      <c r="F161" s="99"/>
      <c r="G161" s="154"/>
      <c r="H161" s="99"/>
      <c r="I161" s="99"/>
      <c r="J161" s="101"/>
    </row>
    <row r="162" spans="1:10" ht="12.75">
      <c r="A162" s="135">
        <v>114</v>
      </c>
      <c r="B162" s="112" t="s">
        <v>93</v>
      </c>
      <c r="C162" s="112" t="s">
        <v>52</v>
      </c>
      <c r="D162" s="113" t="s">
        <v>94</v>
      </c>
      <c r="E162" s="68" t="s">
        <v>160</v>
      </c>
      <c r="F162" s="115">
        <v>5</v>
      </c>
      <c r="G162" s="69"/>
      <c r="H162" s="70">
        <f t="shared" si="5"/>
        <v>0</v>
      </c>
      <c r="I162" s="71" t="str">
        <f t="shared" si="6"/>
        <v>C</v>
      </c>
      <c r="J162" s="110" t="s">
        <v>60</v>
      </c>
    </row>
    <row r="163" spans="1:10" ht="12.75">
      <c r="A163" s="135">
        <v>115</v>
      </c>
      <c r="B163" s="112" t="s">
        <v>114</v>
      </c>
      <c r="C163" s="112" t="s">
        <v>52</v>
      </c>
      <c r="D163" s="113" t="s">
        <v>115</v>
      </c>
      <c r="E163" s="68" t="s">
        <v>160</v>
      </c>
      <c r="F163" s="115">
        <v>4</v>
      </c>
      <c r="G163" s="69"/>
      <c r="H163" s="70">
        <f t="shared" si="5"/>
        <v>0</v>
      </c>
      <c r="I163" s="71" t="str">
        <f t="shared" si="6"/>
        <v>C</v>
      </c>
      <c r="J163" s="110" t="s">
        <v>60</v>
      </c>
    </row>
    <row r="164" spans="1:10" ht="12.75">
      <c r="A164" s="135">
        <v>116</v>
      </c>
      <c r="B164" s="112" t="s">
        <v>95</v>
      </c>
      <c r="C164" s="112" t="s">
        <v>52</v>
      </c>
      <c r="D164" s="113" t="s">
        <v>96</v>
      </c>
      <c r="E164" s="68" t="s">
        <v>59</v>
      </c>
      <c r="F164" s="115">
        <v>10</v>
      </c>
      <c r="G164" s="69"/>
      <c r="H164" s="70">
        <f t="shared" si="5"/>
        <v>0</v>
      </c>
      <c r="I164" s="71" t="str">
        <f t="shared" si="6"/>
        <v>C</v>
      </c>
      <c r="J164" s="110" t="s">
        <v>60</v>
      </c>
    </row>
    <row r="165" spans="1:10" ht="12.75">
      <c r="A165" s="135">
        <v>117</v>
      </c>
      <c r="B165" s="112" t="s">
        <v>161</v>
      </c>
      <c r="C165" s="112" t="s">
        <v>52</v>
      </c>
      <c r="D165" s="113" t="s">
        <v>162</v>
      </c>
      <c r="E165" s="68" t="s">
        <v>160</v>
      </c>
      <c r="F165" s="115">
        <v>1</v>
      </c>
      <c r="G165" s="69"/>
      <c r="H165" s="70">
        <f t="shared" si="5"/>
        <v>0</v>
      </c>
      <c r="I165" s="71" t="str">
        <f t="shared" si="6"/>
        <v>C</v>
      </c>
      <c r="J165" s="110" t="s">
        <v>60</v>
      </c>
    </row>
    <row r="166" spans="1:10" ht="12.75">
      <c r="A166" s="135">
        <v>118</v>
      </c>
      <c r="B166" s="112" t="s">
        <v>99</v>
      </c>
      <c r="C166" s="112" t="s">
        <v>52</v>
      </c>
      <c r="D166" s="113" t="s">
        <v>100</v>
      </c>
      <c r="E166" s="68" t="s">
        <v>101</v>
      </c>
      <c r="F166" s="115">
        <v>11.92</v>
      </c>
      <c r="G166" s="69"/>
      <c r="H166" s="70">
        <f t="shared" si="5"/>
        <v>0</v>
      </c>
      <c r="I166" s="71" t="str">
        <f t="shared" si="6"/>
        <v>C</v>
      </c>
      <c r="J166" s="110" t="s">
        <v>60</v>
      </c>
    </row>
    <row r="167" spans="1:10" ht="12.75">
      <c r="A167" s="135">
        <v>119</v>
      </c>
      <c r="B167" s="112" t="s">
        <v>102</v>
      </c>
      <c r="C167" s="112" t="s">
        <v>52</v>
      </c>
      <c r="D167" s="113" t="s">
        <v>103</v>
      </c>
      <c r="E167" s="68" t="s">
        <v>76</v>
      </c>
      <c r="F167" s="115">
        <v>82.24</v>
      </c>
      <c r="G167" s="69"/>
      <c r="H167" s="70">
        <f t="shared" si="5"/>
        <v>0</v>
      </c>
      <c r="I167" s="71" t="str">
        <f t="shared" si="6"/>
        <v>C</v>
      </c>
      <c r="J167" s="110" t="s">
        <v>60</v>
      </c>
    </row>
    <row r="168" spans="1:10" ht="12.75">
      <c r="A168" s="135">
        <v>120</v>
      </c>
      <c r="B168" s="112" t="s">
        <v>86</v>
      </c>
      <c r="C168" s="112" t="s">
        <v>52</v>
      </c>
      <c r="D168" s="113" t="s">
        <v>104</v>
      </c>
      <c r="E168" s="68" t="s">
        <v>76</v>
      </c>
      <c r="F168" s="115">
        <v>25.89</v>
      </c>
      <c r="G168" s="69"/>
      <c r="H168" s="70">
        <f t="shared" si="5"/>
        <v>0</v>
      </c>
      <c r="I168" s="71" t="str">
        <f t="shared" si="6"/>
        <v>C</v>
      </c>
      <c r="J168" s="110" t="s">
        <v>60</v>
      </c>
    </row>
    <row r="169" spans="1:10" ht="12.75">
      <c r="A169" s="175">
        <v>121</v>
      </c>
      <c r="B169" s="112" t="s">
        <v>105</v>
      </c>
      <c r="C169" s="112" t="s">
        <v>52</v>
      </c>
      <c r="D169" s="113" t="s">
        <v>106</v>
      </c>
      <c r="E169" s="68" t="s">
        <v>168</v>
      </c>
      <c r="F169" s="115">
        <v>1</v>
      </c>
      <c r="G169" s="69"/>
      <c r="H169" s="70">
        <f t="shared" si="5"/>
        <v>0</v>
      </c>
      <c r="I169" s="71" t="str">
        <f t="shared" si="6"/>
        <v>C</v>
      </c>
      <c r="J169" s="110" t="s">
        <v>60</v>
      </c>
    </row>
    <row r="170" spans="1:10" ht="12.75">
      <c r="A170" s="98"/>
      <c r="B170" s="99"/>
      <c r="C170" s="99"/>
      <c r="D170" s="100" t="s">
        <v>169</v>
      </c>
      <c r="E170" s="99"/>
      <c r="F170" s="99"/>
      <c r="G170" s="154"/>
      <c r="H170" s="99"/>
      <c r="I170" s="99"/>
      <c r="J170" s="101"/>
    </row>
    <row r="171" spans="1:10" ht="12.75">
      <c r="A171" s="135">
        <v>122</v>
      </c>
      <c r="B171" s="112" t="s">
        <v>93</v>
      </c>
      <c r="C171" s="112" t="s">
        <v>52</v>
      </c>
      <c r="D171" s="113" t="s">
        <v>94</v>
      </c>
      <c r="E171" s="68" t="s">
        <v>160</v>
      </c>
      <c r="F171" s="115">
        <v>6</v>
      </c>
      <c r="G171" s="69"/>
      <c r="H171" s="70">
        <f t="shared" si="5"/>
        <v>0</v>
      </c>
      <c r="I171" s="71" t="str">
        <f t="shared" si="6"/>
        <v>C</v>
      </c>
      <c r="J171" s="110" t="s">
        <v>60</v>
      </c>
    </row>
    <row r="172" spans="1:10" ht="12.75">
      <c r="A172" s="135">
        <v>123</v>
      </c>
      <c r="B172" s="112" t="s">
        <v>95</v>
      </c>
      <c r="C172" s="112" t="s">
        <v>52</v>
      </c>
      <c r="D172" s="113" t="s">
        <v>96</v>
      </c>
      <c r="E172" s="68" t="s">
        <v>160</v>
      </c>
      <c r="F172" s="115">
        <v>6</v>
      </c>
      <c r="G172" s="69"/>
      <c r="H172" s="70">
        <f t="shared" si="5"/>
        <v>0</v>
      </c>
      <c r="I172" s="71" t="str">
        <f t="shared" si="6"/>
        <v>C</v>
      </c>
      <c r="J172" s="110" t="s">
        <v>60</v>
      </c>
    </row>
    <row r="173" spans="1:10" ht="12.75">
      <c r="A173" s="135">
        <v>124</v>
      </c>
      <c r="B173" s="112" t="s">
        <v>161</v>
      </c>
      <c r="C173" s="112" t="s">
        <v>52</v>
      </c>
      <c r="D173" s="113" t="s">
        <v>162</v>
      </c>
      <c r="E173" s="68" t="s">
        <v>59</v>
      </c>
      <c r="F173" s="115">
        <v>1</v>
      </c>
      <c r="G173" s="69"/>
      <c r="H173" s="70">
        <f t="shared" si="5"/>
        <v>0</v>
      </c>
      <c r="I173" s="71" t="str">
        <f t="shared" si="6"/>
        <v>C</v>
      </c>
      <c r="J173" s="110" t="s">
        <v>60</v>
      </c>
    </row>
    <row r="174" spans="1:10" ht="12.75">
      <c r="A174" s="135">
        <v>125</v>
      </c>
      <c r="B174" s="112" t="s">
        <v>97</v>
      </c>
      <c r="C174" s="112" t="s">
        <v>52</v>
      </c>
      <c r="D174" s="113" t="s">
        <v>116</v>
      </c>
      <c r="E174" s="68" t="s">
        <v>160</v>
      </c>
      <c r="F174" s="115">
        <v>2</v>
      </c>
      <c r="G174" s="69"/>
      <c r="H174" s="70">
        <f t="shared" si="5"/>
        <v>0</v>
      </c>
      <c r="I174" s="71" t="str">
        <f t="shared" si="6"/>
        <v>C</v>
      </c>
      <c r="J174" s="110" t="s">
        <v>60</v>
      </c>
    </row>
    <row r="175" spans="1:10" ht="12.75">
      <c r="A175" s="135">
        <v>126</v>
      </c>
      <c r="B175" s="112" t="s">
        <v>97</v>
      </c>
      <c r="C175" s="112" t="s">
        <v>52</v>
      </c>
      <c r="D175" s="113" t="s">
        <v>98</v>
      </c>
      <c r="E175" s="68" t="s">
        <v>160</v>
      </c>
      <c r="F175" s="115">
        <v>1</v>
      </c>
      <c r="G175" s="69"/>
      <c r="H175" s="70">
        <f t="shared" si="5"/>
        <v>0</v>
      </c>
      <c r="I175" s="71" t="str">
        <f t="shared" si="6"/>
        <v>C</v>
      </c>
      <c r="J175" s="110" t="s">
        <v>60</v>
      </c>
    </row>
    <row r="176" spans="1:10" ht="12.75">
      <c r="A176" s="135">
        <v>127</v>
      </c>
      <c r="B176" s="112" t="s">
        <v>163</v>
      </c>
      <c r="C176" s="112" t="s">
        <v>52</v>
      </c>
      <c r="D176" s="113" t="s">
        <v>164</v>
      </c>
      <c r="E176" s="68" t="s">
        <v>160</v>
      </c>
      <c r="F176" s="115">
        <v>1</v>
      </c>
      <c r="G176" s="69"/>
      <c r="H176" s="70">
        <f t="shared" si="5"/>
        <v>0</v>
      </c>
      <c r="I176" s="71" t="str">
        <f t="shared" si="6"/>
        <v>C</v>
      </c>
      <c r="J176" s="110" t="s">
        <v>60</v>
      </c>
    </row>
    <row r="177" spans="1:10" ht="12.75">
      <c r="A177" s="135">
        <v>128</v>
      </c>
      <c r="B177" s="112" t="s">
        <v>99</v>
      </c>
      <c r="C177" s="112" t="s">
        <v>52</v>
      </c>
      <c r="D177" s="113" t="s">
        <v>100</v>
      </c>
      <c r="E177" s="68" t="s">
        <v>101</v>
      </c>
      <c r="F177" s="115">
        <v>18.88</v>
      </c>
      <c r="G177" s="69"/>
      <c r="H177" s="70">
        <f t="shared" si="5"/>
        <v>0</v>
      </c>
      <c r="I177" s="71" t="str">
        <f t="shared" si="6"/>
        <v>C</v>
      </c>
      <c r="J177" s="110" t="s">
        <v>60</v>
      </c>
    </row>
    <row r="178" spans="1:10" ht="12.75">
      <c r="A178" s="135">
        <v>129</v>
      </c>
      <c r="B178" s="112" t="s">
        <v>102</v>
      </c>
      <c r="C178" s="112" t="s">
        <v>52</v>
      </c>
      <c r="D178" s="113" t="s">
        <v>103</v>
      </c>
      <c r="E178" s="68" t="s">
        <v>76</v>
      </c>
      <c r="F178" s="115">
        <v>69.44</v>
      </c>
      <c r="G178" s="69"/>
      <c r="H178" s="70">
        <f t="shared" si="5"/>
        <v>0</v>
      </c>
      <c r="I178" s="71" t="str">
        <f t="shared" si="6"/>
        <v>C</v>
      </c>
      <c r="J178" s="110" t="s">
        <v>60</v>
      </c>
    </row>
    <row r="179" spans="1:10" ht="12.75">
      <c r="A179" s="135">
        <v>130</v>
      </c>
      <c r="B179" s="112" t="s">
        <v>86</v>
      </c>
      <c r="C179" s="112" t="s">
        <v>52</v>
      </c>
      <c r="D179" s="113" t="s">
        <v>104</v>
      </c>
      <c r="E179" s="68" t="s">
        <v>76</v>
      </c>
      <c r="F179" s="115">
        <v>40.13</v>
      </c>
      <c r="G179" s="69"/>
      <c r="H179" s="70">
        <f t="shared" si="5"/>
        <v>0</v>
      </c>
      <c r="I179" s="71" t="str">
        <f t="shared" si="6"/>
        <v>C</v>
      </c>
      <c r="J179" s="110" t="s">
        <v>60</v>
      </c>
    </row>
    <row r="180" spans="1:10" ht="12.75">
      <c r="A180" s="135">
        <v>131</v>
      </c>
      <c r="B180" s="112" t="s">
        <v>105</v>
      </c>
      <c r="C180" s="112" t="s">
        <v>52</v>
      </c>
      <c r="D180" s="113" t="s">
        <v>106</v>
      </c>
      <c r="E180" s="68" t="s">
        <v>136</v>
      </c>
      <c r="F180" s="115">
        <v>2</v>
      </c>
      <c r="G180" s="69"/>
      <c r="H180" s="70">
        <f t="shared" si="5"/>
        <v>0</v>
      </c>
      <c r="I180" s="71" t="str">
        <f t="shared" si="6"/>
        <v>C</v>
      </c>
      <c r="J180" s="110" t="s">
        <v>60</v>
      </c>
    </row>
    <row r="181" spans="1:10" ht="12.75">
      <c r="A181" s="98"/>
      <c r="B181" s="99"/>
      <c r="C181" s="99"/>
      <c r="D181" s="100" t="s">
        <v>170</v>
      </c>
      <c r="E181" s="99"/>
      <c r="F181" s="99"/>
      <c r="G181" s="154"/>
      <c r="H181" s="99"/>
      <c r="I181" s="99"/>
      <c r="J181" s="101"/>
    </row>
    <row r="182" spans="1:10" ht="12.75">
      <c r="A182" s="135">
        <v>132</v>
      </c>
      <c r="B182" s="112" t="s">
        <v>93</v>
      </c>
      <c r="C182" s="112" t="s">
        <v>52</v>
      </c>
      <c r="D182" s="113" t="s">
        <v>94</v>
      </c>
      <c r="E182" s="68" t="s">
        <v>59</v>
      </c>
      <c r="F182" s="115">
        <v>6</v>
      </c>
      <c r="G182" s="69"/>
      <c r="H182" s="70">
        <f t="shared" si="5"/>
        <v>0</v>
      </c>
      <c r="I182" s="71" t="str">
        <f t="shared" si="6"/>
        <v>C</v>
      </c>
      <c r="J182" s="110" t="s">
        <v>60</v>
      </c>
    </row>
    <row r="183" spans="1:10" ht="12.75">
      <c r="A183" s="135">
        <v>133</v>
      </c>
      <c r="B183" s="112" t="s">
        <v>114</v>
      </c>
      <c r="C183" s="112" t="s">
        <v>52</v>
      </c>
      <c r="D183" s="113" t="s">
        <v>115</v>
      </c>
      <c r="E183" s="68" t="s">
        <v>160</v>
      </c>
      <c r="F183" s="115">
        <v>1</v>
      </c>
      <c r="G183" s="69"/>
      <c r="H183" s="70">
        <f t="shared" si="5"/>
        <v>0</v>
      </c>
      <c r="I183" s="71" t="str">
        <f t="shared" si="6"/>
        <v>C</v>
      </c>
      <c r="J183" s="110" t="s">
        <v>60</v>
      </c>
    </row>
    <row r="184" spans="1:10" ht="12.75">
      <c r="A184" s="135">
        <v>134</v>
      </c>
      <c r="B184" s="112" t="s">
        <v>95</v>
      </c>
      <c r="C184" s="112" t="s">
        <v>52</v>
      </c>
      <c r="D184" s="113" t="s">
        <v>96</v>
      </c>
      <c r="E184" s="68" t="s">
        <v>160</v>
      </c>
      <c r="F184" s="115">
        <v>4</v>
      </c>
      <c r="G184" s="69"/>
      <c r="H184" s="70">
        <f t="shared" si="5"/>
        <v>0</v>
      </c>
      <c r="I184" s="71" t="str">
        <f t="shared" si="6"/>
        <v>C</v>
      </c>
      <c r="J184" s="110" t="s">
        <v>60</v>
      </c>
    </row>
    <row r="185" spans="1:10" ht="12.75">
      <c r="A185" s="135">
        <v>135</v>
      </c>
      <c r="B185" s="112" t="s">
        <v>161</v>
      </c>
      <c r="C185" s="112" t="s">
        <v>52</v>
      </c>
      <c r="D185" s="113" t="s">
        <v>162</v>
      </c>
      <c r="E185" s="68" t="s">
        <v>59</v>
      </c>
      <c r="F185" s="115">
        <v>1</v>
      </c>
      <c r="G185" s="69"/>
      <c r="H185" s="70">
        <f t="shared" si="5"/>
        <v>0</v>
      </c>
      <c r="I185" s="71" t="str">
        <f t="shared" si="6"/>
        <v>C</v>
      </c>
      <c r="J185" s="110" t="s">
        <v>60</v>
      </c>
    </row>
    <row r="186" spans="1:10" ht="12.75">
      <c r="A186" s="135">
        <v>136</v>
      </c>
      <c r="B186" s="112" t="s">
        <v>97</v>
      </c>
      <c r="C186" s="112" t="s">
        <v>52</v>
      </c>
      <c r="D186" s="113" t="s">
        <v>116</v>
      </c>
      <c r="E186" s="68" t="s">
        <v>160</v>
      </c>
      <c r="F186" s="115">
        <v>1</v>
      </c>
      <c r="G186" s="69"/>
      <c r="H186" s="70">
        <f t="shared" si="5"/>
        <v>0</v>
      </c>
      <c r="I186" s="71" t="str">
        <f t="shared" si="6"/>
        <v>C</v>
      </c>
      <c r="J186" s="110" t="s">
        <v>60</v>
      </c>
    </row>
    <row r="187" spans="1:10" ht="12.75">
      <c r="A187" s="135">
        <v>137</v>
      </c>
      <c r="B187" s="112" t="s">
        <v>99</v>
      </c>
      <c r="C187" s="112" t="s">
        <v>52</v>
      </c>
      <c r="D187" s="113" t="s">
        <v>100</v>
      </c>
      <c r="E187" s="68" t="s">
        <v>101</v>
      </c>
      <c r="F187" s="115">
        <v>17.22</v>
      </c>
      <c r="G187" s="69"/>
      <c r="H187" s="70">
        <f t="shared" si="5"/>
        <v>0</v>
      </c>
      <c r="I187" s="71" t="str">
        <f t="shared" si="6"/>
        <v>C</v>
      </c>
      <c r="J187" s="110" t="s">
        <v>60</v>
      </c>
    </row>
    <row r="188" spans="1:10" ht="12.75">
      <c r="A188" s="175">
        <v>138</v>
      </c>
      <c r="B188" s="112" t="s">
        <v>117</v>
      </c>
      <c r="C188" s="112" t="s">
        <v>52</v>
      </c>
      <c r="D188" s="113" t="s">
        <v>118</v>
      </c>
      <c r="E188" s="68" t="s">
        <v>76</v>
      </c>
      <c r="F188" s="115">
        <v>16.38</v>
      </c>
      <c r="G188" s="69"/>
      <c r="H188" s="70">
        <f t="shared" si="5"/>
        <v>0</v>
      </c>
      <c r="I188" s="71" t="str">
        <f t="shared" si="6"/>
        <v>C</v>
      </c>
      <c r="J188" s="110" t="s">
        <v>60</v>
      </c>
    </row>
    <row r="189" spans="1:10" ht="12.75">
      <c r="A189" s="135">
        <v>139</v>
      </c>
      <c r="B189" s="112" t="s">
        <v>102</v>
      </c>
      <c r="C189" s="112" t="s">
        <v>52</v>
      </c>
      <c r="D189" s="113" t="s">
        <v>103</v>
      </c>
      <c r="E189" s="68" t="s">
        <v>76</v>
      </c>
      <c r="F189" s="115">
        <v>46.97</v>
      </c>
      <c r="G189" s="69"/>
      <c r="H189" s="70">
        <f t="shared" si="5"/>
        <v>0</v>
      </c>
      <c r="I189" s="71" t="str">
        <f t="shared" si="6"/>
        <v>C</v>
      </c>
      <c r="J189" s="110" t="s">
        <v>60</v>
      </c>
    </row>
    <row r="190" spans="1:10" ht="12.75">
      <c r="A190" s="135">
        <v>140</v>
      </c>
      <c r="B190" s="112" t="s">
        <v>86</v>
      </c>
      <c r="C190" s="112" t="s">
        <v>52</v>
      </c>
      <c r="D190" s="113" t="s">
        <v>104</v>
      </c>
      <c r="E190" s="68" t="s">
        <v>76</v>
      </c>
      <c r="F190" s="115">
        <v>36.23</v>
      </c>
      <c r="G190" s="69"/>
      <c r="H190" s="70">
        <f t="shared" si="5"/>
        <v>0</v>
      </c>
      <c r="I190" s="71" t="str">
        <f t="shared" si="6"/>
        <v>C</v>
      </c>
      <c r="J190" s="110" t="s">
        <v>60</v>
      </c>
    </row>
    <row r="191" spans="1:10" ht="12.75">
      <c r="A191" s="111">
        <v>141</v>
      </c>
      <c r="B191" s="112" t="s">
        <v>105</v>
      </c>
      <c r="C191" s="112" t="s">
        <v>52</v>
      </c>
      <c r="D191" s="113" t="s">
        <v>106</v>
      </c>
      <c r="E191" s="114" t="s">
        <v>136</v>
      </c>
      <c r="F191" s="115">
        <v>2</v>
      </c>
      <c r="G191" s="116"/>
      <c r="H191" s="117">
        <f t="shared" si="5"/>
        <v>0</v>
      </c>
      <c r="I191" s="118" t="str">
        <f t="shared" si="6"/>
        <v>C</v>
      </c>
      <c r="J191" s="110" t="s">
        <v>60</v>
      </c>
    </row>
    <row r="192" spans="1:10" ht="12.75">
      <c r="A192" s="98"/>
      <c r="B192" s="99"/>
      <c r="C192" s="99"/>
      <c r="D192" s="100" t="s">
        <v>171</v>
      </c>
      <c r="E192" s="99"/>
      <c r="F192" s="99"/>
      <c r="G192" s="154"/>
      <c r="H192" s="176"/>
      <c r="I192" s="177">
        <f t="shared" si="6"/>
      </c>
      <c r="J192" s="101"/>
    </row>
    <row r="193" spans="1:10" ht="12.75">
      <c r="A193" s="102">
        <v>142</v>
      </c>
      <c r="B193" s="124" t="s">
        <v>93</v>
      </c>
      <c r="C193" s="124" t="s">
        <v>52</v>
      </c>
      <c r="D193" s="125" t="s">
        <v>94</v>
      </c>
      <c r="E193" s="105" t="s">
        <v>59</v>
      </c>
      <c r="F193" s="127">
        <v>7</v>
      </c>
      <c r="G193" s="107"/>
      <c r="H193" s="108">
        <f t="shared" si="5"/>
        <v>0</v>
      </c>
      <c r="I193" s="109" t="str">
        <f t="shared" si="6"/>
        <v>C</v>
      </c>
      <c r="J193" s="110" t="s">
        <v>60</v>
      </c>
    </row>
    <row r="194" spans="1:10" ht="12.75">
      <c r="A194" s="135">
        <v>143</v>
      </c>
      <c r="B194" s="112" t="s">
        <v>114</v>
      </c>
      <c r="C194" s="112" t="s">
        <v>52</v>
      </c>
      <c r="D194" s="113" t="s">
        <v>115</v>
      </c>
      <c r="E194" s="68" t="s">
        <v>59</v>
      </c>
      <c r="F194" s="115">
        <v>2</v>
      </c>
      <c r="G194" s="69"/>
      <c r="H194" s="70">
        <f t="shared" si="5"/>
        <v>0</v>
      </c>
      <c r="I194" s="71" t="str">
        <f t="shared" si="6"/>
        <v>C</v>
      </c>
      <c r="J194" s="110" t="s">
        <v>60</v>
      </c>
    </row>
    <row r="195" spans="1:10" ht="12.75">
      <c r="A195" s="135">
        <v>144</v>
      </c>
      <c r="B195" s="112" t="s">
        <v>95</v>
      </c>
      <c r="C195" s="112" t="s">
        <v>52</v>
      </c>
      <c r="D195" s="113" t="s">
        <v>96</v>
      </c>
      <c r="E195" s="68" t="s">
        <v>59</v>
      </c>
      <c r="F195" s="115">
        <v>3</v>
      </c>
      <c r="G195" s="69"/>
      <c r="H195" s="70">
        <f t="shared" si="5"/>
        <v>0</v>
      </c>
      <c r="I195" s="71" t="str">
        <f t="shared" si="6"/>
        <v>C</v>
      </c>
      <c r="J195" s="110" t="s">
        <v>60</v>
      </c>
    </row>
    <row r="196" spans="1:10" ht="12.75">
      <c r="A196" s="135">
        <v>145</v>
      </c>
      <c r="B196" s="112" t="s">
        <v>161</v>
      </c>
      <c r="C196" s="112" t="s">
        <v>52</v>
      </c>
      <c r="D196" s="113" t="s">
        <v>162</v>
      </c>
      <c r="E196" s="68" t="s">
        <v>160</v>
      </c>
      <c r="F196" s="115">
        <v>1</v>
      </c>
      <c r="G196" s="69"/>
      <c r="H196" s="70">
        <f t="shared" si="5"/>
        <v>0</v>
      </c>
      <c r="I196" s="71" t="str">
        <f t="shared" si="6"/>
        <v>C</v>
      </c>
      <c r="J196" s="110" t="s">
        <v>60</v>
      </c>
    </row>
    <row r="197" spans="1:10" ht="12.75">
      <c r="A197" s="135">
        <v>146</v>
      </c>
      <c r="B197" s="112" t="s">
        <v>97</v>
      </c>
      <c r="C197" s="112" t="s">
        <v>52</v>
      </c>
      <c r="D197" s="113" t="s">
        <v>116</v>
      </c>
      <c r="E197" s="68" t="s">
        <v>59</v>
      </c>
      <c r="F197" s="115">
        <v>2</v>
      </c>
      <c r="G197" s="69"/>
      <c r="H197" s="70">
        <f t="shared" si="5"/>
        <v>0</v>
      </c>
      <c r="I197" s="71" t="str">
        <f t="shared" si="6"/>
        <v>C</v>
      </c>
      <c r="J197" s="110" t="s">
        <v>60</v>
      </c>
    </row>
    <row r="198" spans="1:10" ht="12.75">
      <c r="A198" s="135">
        <v>147</v>
      </c>
      <c r="B198" s="112" t="s">
        <v>99</v>
      </c>
      <c r="C198" s="112" t="s">
        <v>52</v>
      </c>
      <c r="D198" s="113" t="s">
        <v>100</v>
      </c>
      <c r="E198" s="68" t="s">
        <v>101</v>
      </c>
      <c r="F198" s="115">
        <v>17.24</v>
      </c>
      <c r="G198" s="69"/>
      <c r="H198" s="70">
        <f t="shared" si="5"/>
        <v>0</v>
      </c>
      <c r="I198" s="71" t="str">
        <f t="shared" si="6"/>
        <v>C</v>
      </c>
      <c r="J198" s="110" t="s">
        <v>60</v>
      </c>
    </row>
    <row r="199" spans="1:10" ht="12.75">
      <c r="A199" s="175">
        <v>148</v>
      </c>
      <c r="B199" s="112" t="s">
        <v>117</v>
      </c>
      <c r="C199" s="112" t="s">
        <v>52</v>
      </c>
      <c r="D199" s="113" t="s">
        <v>118</v>
      </c>
      <c r="E199" s="68" t="s">
        <v>76</v>
      </c>
      <c r="F199" s="115">
        <v>16.38</v>
      </c>
      <c r="G199" s="69"/>
      <c r="H199" s="70">
        <f t="shared" si="5"/>
        <v>0</v>
      </c>
      <c r="I199" s="71" t="str">
        <f t="shared" si="6"/>
        <v>C</v>
      </c>
      <c r="J199" s="110" t="s">
        <v>60</v>
      </c>
    </row>
    <row r="200" spans="1:10" ht="12.75">
      <c r="A200" s="135">
        <v>149</v>
      </c>
      <c r="B200" s="112" t="s">
        <v>102</v>
      </c>
      <c r="C200" s="112" t="s">
        <v>52</v>
      </c>
      <c r="D200" s="113" t="s">
        <v>103</v>
      </c>
      <c r="E200" s="68" t="s">
        <v>76</v>
      </c>
      <c r="F200" s="115">
        <v>39.48</v>
      </c>
      <c r="G200" s="69"/>
      <c r="H200" s="70">
        <f t="shared" si="5"/>
        <v>0</v>
      </c>
      <c r="I200" s="71" t="str">
        <f t="shared" si="6"/>
        <v>C</v>
      </c>
      <c r="J200" s="110" t="s">
        <v>60</v>
      </c>
    </row>
    <row r="201" spans="1:10" ht="12.75">
      <c r="A201" s="135">
        <v>150</v>
      </c>
      <c r="B201" s="112" t="s">
        <v>86</v>
      </c>
      <c r="C201" s="112" t="s">
        <v>52</v>
      </c>
      <c r="D201" s="113" t="s">
        <v>104</v>
      </c>
      <c r="E201" s="68" t="s">
        <v>76</v>
      </c>
      <c r="F201" s="115">
        <v>36.28</v>
      </c>
      <c r="G201" s="69"/>
      <c r="H201" s="70">
        <f t="shared" si="5"/>
        <v>0</v>
      </c>
      <c r="I201" s="71" t="str">
        <f t="shared" si="6"/>
        <v>C</v>
      </c>
      <c r="J201" s="110" t="s">
        <v>60</v>
      </c>
    </row>
    <row r="202" spans="1:10" ht="12.75">
      <c r="A202" s="111">
        <v>151</v>
      </c>
      <c r="B202" s="112" t="s">
        <v>105</v>
      </c>
      <c r="C202" s="112" t="s">
        <v>52</v>
      </c>
      <c r="D202" s="113" t="s">
        <v>106</v>
      </c>
      <c r="E202" s="114" t="s">
        <v>136</v>
      </c>
      <c r="F202" s="115">
        <v>2</v>
      </c>
      <c r="G202" s="116"/>
      <c r="H202" s="117">
        <f t="shared" si="5"/>
        <v>0</v>
      </c>
      <c r="I202" s="118" t="str">
        <f t="shared" si="6"/>
        <v>C</v>
      </c>
      <c r="J202" s="110" t="s">
        <v>60</v>
      </c>
    </row>
    <row r="203" spans="1:10" ht="12.75">
      <c r="A203" s="98"/>
      <c r="B203" s="99"/>
      <c r="C203" s="99"/>
      <c r="D203" s="100" t="s">
        <v>172</v>
      </c>
      <c r="E203" s="99"/>
      <c r="F203" s="99"/>
      <c r="G203" s="154"/>
      <c r="H203" s="176"/>
      <c r="I203" s="177">
        <f>IF(E203&lt;&gt;"","C","")</f>
      </c>
      <c r="J203" s="101"/>
    </row>
    <row r="204" spans="1:10" ht="12.75">
      <c r="A204" s="102">
        <v>152</v>
      </c>
      <c r="B204" s="124" t="s">
        <v>93</v>
      </c>
      <c r="C204" s="124" t="s">
        <v>52</v>
      </c>
      <c r="D204" s="125" t="s">
        <v>94</v>
      </c>
      <c r="E204" s="105" t="s">
        <v>160</v>
      </c>
      <c r="F204" s="127">
        <v>2</v>
      </c>
      <c r="G204" s="107"/>
      <c r="H204" s="108">
        <f t="shared" si="5"/>
        <v>0</v>
      </c>
      <c r="I204" s="109" t="str">
        <f t="shared" si="6"/>
        <v>C</v>
      </c>
      <c r="J204" s="110" t="s">
        <v>60</v>
      </c>
    </row>
    <row r="205" spans="1:10" ht="12.75">
      <c r="A205" s="135">
        <v>153</v>
      </c>
      <c r="B205" s="112" t="s">
        <v>95</v>
      </c>
      <c r="C205" s="112" t="s">
        <v>52</v>
      </c>
      <c r="D205" s="113" t="s">
        <v>96</v>
      </c>
      <c r="E205" s="68" t="s">
        <v>160</v>
      </c>
      <c r="F205" s="115">
        <v>3</v>
      </c>
      <c r="G205" s="69"/>
      <c r="H205" s="70">
        <f t="shared" si="5"/>
        <v>0</v>
      </c>
      <c r="I205" s="71" t="str">
        <f t="shared" si="6"/>
        <v>C</v>
      </c>
      <c r="J205" s="110" t="s">
        <v>60</v>
      </c>
    </row>
    <row r="206" spans="1:10" ht="12.75">
      <c r="A206" s="135">
        <v>154</v>
      </c>
      <c r="B206" s="112" t="s">
        <v>97</v>
      </c>
      <c r="C206" s="112" t="s">
        <v>52</v>
      </c>
      <c r="D206" s="113" t="s">
        <v>116</v>
      </c>
      <c r="E206" s="68" t="s">
        <v>59</v>
      </c>
      <c r="F206" s="115">
        <v>1</v>
      </c>
      <c r="G206" s="69"/>
      <c r="H206" s="70">
        <f t="shared" si="5"/>
        <v>0</v>
      </c>
      <c r="I206" s="71" t="str">
        <f t="shared" si="6"/>
        <v>C</v>
      </c>
      <c r="J206" s="110" t="s">
        <v>60</v>
      </c>
    </row>
    <row r="207" spans="1:10" ht="12.75">
      <c r="A207" s="135">
        <v>155</v>
      </c>
      <c r="B207" s="112" t="s">
        <v>108</v>
      </c>
      <c r="C207" s="112" t="s">
        <v>52</v>
      </c>
      <c r="D207" s="113" t="s">
        <v>109</v>
      </c>
      <c r="E207" s="68" t="s">
        <v>59</v>
      </c>
      <c r="F207" s="115">
        <v>1</v>
      </c>
      <c r="G207" s="69"/>
      <c r="H207" s="70">
        <f t="shared" si="5"/>
        <v>0</v>
      </c>
      <c r="I207" s="71" t="str">
        <f t="shared" si="6"/>
        <v>C</v>
      </c>
      <c r="J207" s="110" t="s">
        <v>60</v>
      </c>
    </row>
    <row r="208" spans="1:10" ht="12.75">
      <c r="A208" s="135">
        <v>156</v>
      </c>
      <c r="B208" s="112" t="s">
        <v>99</v>
      </c>
      <c r="C208" s="112" t="s">
        <v>52</v>
      </c>
      <c r="D208" s="113" t="s">
        <v>100</v>
      </c>
      <c r="E208" s="68" t="s">
        <v>101</v>
      </c>
      <c r="F208" s="115">
        <v>9.62</v>
      </c>
      <c r="G208" s="69"/>
      <c r="H208" s="70">
        <f t="shared" si="5"/>
        <v>0</v>
      </c>
      <c r="I208" s="71" t="str">
        <f t="shared" si="6"/>
        <v>C</v>
      </c>
      <c r="J208" s="110" t="s">
        <v>60</v>
      </c>
    </row>
    <row r="209" spans="1:10" ht="12.75">
      <c r="A209" s="135">
        <v>157</v>
      </c>
      <c r="B209" s="112" t="s">
        <v>156</v>
      </c>
      <c r="C209" s="112" t="s">
        <v>52</v>
      </c>
      <c r="D209" s="113" t="s">
        <v>157</v>
      </c>
      <c r="E209" s="68" t="s">
        <v>101</v>
      </c>
      <c r="F209" s="115">
        <v>1.9</v>
      </c>
      <c r="G209" s="69"/>
      <c r="H209" s="70">
        <f t="shared" si="5"/>
        <v>0</v>
      </c>
      <c r="I209" s="71" t="str">
        <f t="shared" si="6"/>
        <v>C</v>
      </c>
      <c r="J209" s="110" t="s">
        <v>60</v>
      </c>
    </row>
    <row r="210" spans="1:10" ht="12.75">
      <c r="A210" s="135">
        <v>158</v>
      </c>
      <c r="B210" s="112" t="s">
        <v>102</v>
      </c>
      <c r="C210" s="112" t="s">
        <v>52</v>
      </c>
      <c r="D210" s="113" t="s">
        <v>103</v>
      </c>
      <c r="E210" s="68" t="s">
        <v>76</v>
      </c>
      <c r="F210" s="115">
        <v>51.04</v>
      </c>
      <c r="G210" s="69"/>
      <c r="H210" s="70">
        <f t="shared" si="5"/>
        <v>0</v>
      </c>
      <c r="I210" s="71" t="str">
        <f t="shared" si="6"/>
        <v>C</v>
      </c>
      <c r="J210" s="110" t="s">
        <v>60</v>
      </c>
    </row>
    <row r="211" spans="1:10" ht="12.75">
      <c r="A211" s="135">
        <v>159</v>
      </c>
      <c r="B211" s="112" t="s">
        <v>86</v>
      </c>
      <c r="C211" s="112" t="s">
        <v>52</v>
      </c>
      <c r="D211" s="113" t="s">
        <v>104</v>
      </c>
      <c r="E211" s="68" t="s">
        <v>76</v>
      </c>
      <c r="F211" s="115">
        <v>24.95</v>
      </c>
      <c r="G211" s="69"/>
      <c r="H211" s="70">
        <f t="shared" si="5"/>
        <v>0</v>
      </c>
      <c r="I211" s="71" t="str">
        <f t="shared" si="6"/>
        <v>C</v>
      </c>
      <c r="J211" s="110" t="s">
        <v>60</v>
      </c>
    </row>
    <row r="212" spans="1:10" ht="12.75">
      <c r="A212" s="111">
        <v>160</v>
      </c>
      <c r="B212" s="112" t="s">
        <v>105</v>
      </c>
      <c r="C212" s="112" t="s">
        <v>52</v>
      </c>
      <c r="D212" s="113" t="s">
        <v>106</v>
      </c>
      <c r="E212" s="114" t="s">
        <v>136</v>
      </c>
      <c r="F212" s="115">
        <v>1</v>
      </c>
      <c r="G212" s="116"/>
      <c r="H212" s="117">
        <f t="shared" si="5"/>
        <v>0</v>
      </c>
      <c r="I212" s="118" t="str">
        <f t="shared" si="6"/>
        <v>C</v>
      </c>
      <c r="J212" s="110" t="s">
        <v>60</v>
      </c>
    </row>
    <row r="213" spans="1:10" ht="12.75">
      <c r="A213" s="98"/>
      <c r="B213" s="99"/>
      <c r="C213" s="99"/>
      <c r="D213" s="100" t="s">
        <v>173</v>
      </c>
      <c r="E213" s="99"/>
      <c r="F213" s="99"/>
      <c r="G213" s="154"/>
      <c r="H213" s="176"/>
      <c r="I213" s="177">
        <f t="shared" si="6"/>
      </c>
      <c r="J213" s="101"/>
    </row>
    <row r="214" spans="1:10" ht="12.75">
      <c r="A214" s="102">
        <v>161</v>
      </c>
      <c r="B214" s="124" t="s">
        <v>99</v>
      </c>
      <c r="C214" s="124" t="s">
        <v>52</v>
      </c>
      <c r="D214" s="125" t="s">
        <v>100</v>
      </c>
      <c r="E214" s="105" t="s">
        <v>101</v>
      </c>
      <c r="F214" s="127">
        <v>10.75</v>
      </c>
      <c r="G214" s="107"/>
      <c r="H214" s="108">
        <f t="shared" si="5"/>
        <v>0</v>
      </c>
      <c r="I214" s="109" t="str">
        <f t="shared" si="6"/>
        <v>C</v>
      </c>
      <c r="J214" s="110" t="s">
        <v>60</v>
      </c>
    </row>
    <row r="215" spans="1:10" ht="12.75">
      <c r="A215" s="135">
        <v>162</v>
      </c>
      <c r="B215" s="112" t="s">
        <v>102</v>
      </c>
      <c r="C215" s="112" t="s">
        <v>52</v>
      </c>
      <c r="D215" s="113" t="s">
        <v>103</v>
      </c>
      <c r="E215" s="68" t="s">
        <v>76</v>
      </c>
      <c r="F215" s="115">
        <v>74.72</v>
      </c>
      <c r="G215" s="69"/>
      <c r="H215" s="70">
        <f t="shared" si="5"/>
        <v>0</v>
      </c>
      <c r="I215" s="71" t="str">
        <f t="shared" si="6"/>
        <v>C</v>
      </c>
      <c r="J215" s="110" t="s">
        <v>60</v>
      </c>
    </row>
    <row r="216" spans="1:10" ht="12.75">
      <c r="A216" s="135">
        <v>163</v>
      </c>
      <c r="B216" s="112" t="s">
        <v>86</v>
      </c>
      <c r="C216" s="112" t="s">
        <v>52</v>
      </c>
      <c r="D216" s="113" t="s">
        <v>104</v>
      </c>
      <c r="E216" s="68" t="s">
        <v>76</v>
      </c>
      <c r="F216" s="115">
        <v>22.86</v>
      </c>
      <c r="G216" s="69"/>
      <c r="H216" s="70">
        <f t="shared" si="5"/>
        <v>0</v>
      </c>
      <c r="I216" s="71" t="str">
        <f t="shared" si="6"/>
        <v>C</v>
      </c>
      <c r="J216" s="110" t="s">
        <v>60</v>
      </c>
    </row>
    <row r="217" spans="1:10" ht="12.75">
      <c r="A217" s="111">
        <v>164</v>
      </c>
      <c r="B217" s="112" t="s">
        <v>105</v>
      </c>
      <c r="C217" s="112" t="s">
        <v>52</v>
      </c>
      <c r="D217" s="113" t="s">
        <v>106</v>
      </c>
      <c r="E217" s="114" t="s">
        <v>136</v>
      </c>
      <c r="F217" s="115">
        <v>1</v>
      </c>
      <c r="G217" s="116"/>
      <c r="H217" s="117">
        <f t="shared" si="5"/>
        <v>0</v>
      </c>
      <c r="I217" s="118" t="str">
        <f t="shared" si="6"/>
        <v>C</v>
      </c>
      <c r="J217" s="110" t="s">
        <v>60</v>
      </c>
    </row>
    <row r="218" spans="1:10" ht="12.75">
      <c r="A218" s="98"/>
      <c r="B218" s="99"/>
      <c r="C218" s="99"/>
      <c r="D218" s="100" t="s">
        <v>174</v>
      </c>
      <c r="E218" s="99"/>
      <c r="F218" s="99"/>
      <c r="G218" s="154"/>
      <c r="H218" s="176"/>
      <c r="I218" s="177">
        <f>IF(E218&lt;&gt;"","C","")</f>
      </c>
      <c r="J218" s="101"/>
    </row>
    <row r="219" spans="1:10" ht="12.75">
      <c r="A219" s="102">
        <v>165</v>
      </c>
      <c r="B219" s="124" t="s">
        <v>121</v>
      </c>
      <c r="C219" s="124" t="s">
        <v>52</v>
      </c>
      <c r="D219" s="125" t="s">
        <v>122</v>
      </c>
      <c r="E219" s="105" t="s">
        <v>59</v>
      </c>
      <c r="F219" s="127">
        <v>12</v>
      </c>
      <c r="G219" s="107"/>
      <c r="H219" s="108">
        <f t="shared" si="5"/>
        <v>0</v>
      </c>
      <c r="I219" s="109" t="str">
        <f t="shared" si="6"/>
        <v>C</v>
      </c>
      <c r="J219" s="110" t="s">
        <v>60</v>
      </c>
    </row>
    <row r="220" spans="1:10" ht="12.75">
      <c r="A220" s="98"/>
      <c r="B220" s="99"/>
      <c r="C220" s="99"/>
      <c r="D220" s="100" t="s">
        <v>175</v>
      </c>
      <c r="E220" s="99"/>
      <c r="F220" s="99"/>
      <c r="G220" s="154"/>
      <c r="H220" s="70"/>
      <c r="I220" s="71">
        <f t="shared" si="6"/>
      </c>
      <c r="J220" s="101"/>
    </row>
    <row r="221" spans="1:10" ht="12.75">
      <c r="A221" s="111">
        <v>166</v>
      </c>
      <c r="B221" s="112" t="s">
        <v>124</v>
      </c>
      <c r="C221" s="112" t="s">
        <v>52</v>
      </c>
      <c r="D221" s="113" t="s">
        <v>125</v>
      </c>
      <c r="E221" s="114" t="s">
        <v>59</v>
      </c>
      <c r="F221" s="115">
        <v>1</v>
      </c>
      <c r="G221" s="116"/>
      <c r="H221" s="117">
        <f t="shared" si="5"/>
        <v>0</v>
      </c>
      <c r="I221" s="118" t="str">
        <f t="shared" si="6"/>
        <v>C</v>
      </c>
      <c r="J221" s="110" t="s">
        <v>60</v>
      </c>
    </row>
    <row r="222" spans="1:10" ht="12.75">
      <c r="A222" s="98"/>
      <c r="B222" s="99"/>
      <c r="C222" s="99"/>
      <c r="D222" s="100" t="s">
        <v>176</v>
      </c>
      <c r="E222" s="99"/>
      <c r="F222" s="99"/>
      <c r="G222" s="154"/>
      <c r="H222" s="176"/>
      <c r="I222" s="177"/>
      <c r="J222" s="101"/>
    </row>
    <row r="223" spans="1:10" ht="12.75">
      <c r="A223" s="111">
        <v>167</v>
      </c>
      <c r="B223" s="112" t="s">
        <v>177</v>
      </c>
      <c r="C223" s="112" t="s">
        <v>52</v>
      </c>
      <c r="D223" s="113" t="s">
        <v>178</v>
      </c>
      <c r="E223" s="114" t="s">
        <v>160</v>
      </c>
      <c r="F223" s="115">
        <v>1</v>
      </c>
      <c r="G223" s="107"/>
      <c r="H223" s="108">
        <f t="shared" si="5"/>
        <v>0</v>
      </c>
      <c r="I223" s="130" t="str">
        <f t="shared" si="6"/>
        <v>C</v>
      </c>
      <c r="J223" s="110" t="s">
        <v>60</v>
      </c>
    </row>
    <row r="224" spans="1:10" ht="12.75">
      <c r="A224" s="111">
        <v>168</v>
      </c>
      <c r="B224" s="112" t="s">
        <v>179</v>
      </c>
      <c r="C224" s="112" t="s">
        <v>52</v>
      </c>
      <c r="D224" s="113" t="s">
        <v>180</v>
      </c>
      <c r="E224" s="114" t="s">
        <v>59</v>
      </c>
      <c r="F224" s="115">
        <v>1</v>
      </c>
      <c r="G224" s="69"/>
      <c r="H224" s="70">
        <f>+IF(AND(F224="",G224=""),"",ROUND(F224*G224,2))</f>
        <v>0</v>
      </c>
      <c r="I224" s="118" t="str">
        <f t="shared" si="6"/>
        <v>C</v>
      </c>
      <c r="J224" s="110" t="s">
        <v>60</v>
      </c>
    </row>
    <row r="225" spans="1:10" ht="12.75">
      <c r="A225" s="98"/>
      <c r="B225" s="99"/>
      <c r="C225" s="99"/>
      <c r="D225" s="100" t="s">
        <v>181</v>
      </c>
      <c r="E225" s="99"/>
      <c r="F225" s="99"/>
      <c r="G225" s="154"/>
      <c r="H225" s="176"/>
      <c r="I225" s="177">
        <f t="shared" si="6"/>
      </c>
      <c r="J225" s="101"/>
    </row>
    <row r="226" spans="1:10" ht="12.75">
      <c r="A226" s="111">
        <v>169</v>
      </c>
      <c r="B226" s="112" t="s">
        <v>86</v>
      </c>
      <c r="C226" s="112" t="s">
        <v>52</v>
      </c>
      <c r="D226" s="113" t="s">
        <v>143</v>
      </c>
      <c r="E226" s="114" t="s">
        <v>76</v>
      </c>
      <c r="F226" s="115">
        <v>19.7</v>
      </c>
      <c r="G226" s="69"/>
      <c r="H226" s="70">
        <f t="shared" si="5"/>
        <v>0</v>
      </c>
      <c r="I226" s="71" t="str">
        <f t="shared" si="6"/>
        <v>C</v>
      </c>
      <c r="J226" s="110" t="s">
        <v>60</v>
      </c>
    </row>
    <row r="227" spans="1:10" ht="12.75">
      <c r="A227" s="111">
        <v>170</v>
      </c>
      <c r="B227" s="112" t="s">
        <v>88</v>
      </c>
      <c r="C227" s="112" t="s">
        <v>52</v>
      </c>
      <c r="D227" s="113" t="s">
        <v>89</v>
      </c>
      <c r="E227" s="114" t="s">
        <v>136</v>
      </c>
      <c r="F227" s="115">
        <v>1</v>
      </c>
      <c r="G227" s="69"/>
      <c r="H227" s="70">
        <f t="shared" si="5"/>
        <v>0</v>
      </c>
      <c r="I227" s="71" t="str">
        <f t="shared" si="6"/>
        <v>C</v>
      </c>
      <c r="J227" s="110" t="s">
        <v>60</v>
      </c>
    </row>
    <row r="228" spans="1:10" ht="12.75">
      <c r="A228" s="98"/>
      <c r="B228" s="99"/>
      <c r="C228" s="99"/>
      <c r="D228" s="100" t="s">
        <v>182</v>
      </c>
      <c r="E228" s="99"/>
      <c r="F228" s="99"/>
      <c r="G228" s="154"/>
      <c r="H228" s="176"/>
      <c r="I228" s="177">
        <f>IF(E228&lt;&gt;"","C","")</f>
      </c>
      <c r="J228" s="101"/>
    </row>
    <row r="229" spans="1:10" ht="12.75">
      <c r="A229" s="111">
        <v>170</v>
      </c>
      <c r="B229" s="112" t="s">
        <v>86</v>
      </c>
      <c r="C229" s="112" t="s">
        <v>52</v>
      </c>
      <c r="D229" s="113" t="s">
        <v>143</v>
      </c>
      <c r="E229" s="114" t="s">
        <v>76</v>
      </c>
      <c r="F229" s="115">
        <v>18.3</v>
      </c>
      <c r="G229" s="69"/>
      <c r="H229" s="70">
        <f t="shared" si="5"/>
        <v>0</v>
      </c>
      <c r="I229" s="71" t="str">
        <f t="shared" si="6"/>
        <v>C</v>
      </c>
      <c r="J229" s="110" t="s">
        <v>60</v>
      </c>
    </row>
    <row r="230" spans="1:10" ht="12.75">
      <c r="A230" s="111">
        <v>171</v>
      </c>
      <c r="B230" s="112" t="s">
        <v>88</v>
      </c>
      <c r="C230" s="112" t="s">
        <v>52</v>
      </c>
      <c r="D230" s="113" t="s">
        <v>89</v>
      </c>
      <c r="E230" s="114" t="s">
        <v>136</v>
      </c>
      <c r="F230" s="115">
        <v>1</v>
      </c>
      <c r="G230" s="116"/>
      <c r="H230" s="117">
        <f t="shared" si="5"/>
        <v>0</v>
      </c>
      <c r="I230" s="118" t="str">
        <f t="shared" si="6"/>
        <v>C</v>
      </c>
      <c r="J230" s="110" t="s">
        <v>60</v>
      </c>
    </row>
    <row r="231" spans="1:10" ht="12.75">
      <c r="A231" s="98"/>
      <c r="B231" s="99"/>
      <c r="C231" s="99"/>
      <c r="D231" s="100" t="s">
        <v>183</v>
      </c>
      <c r="E231" s="99"/>
      <c r="F231" s="99"/>
      <c r="G231" s="154"/>
      <c r="H231" s="176"/>
      <c r="I231" s="177"/>
      <c r="J231" s="101"/>
    </row>
    <row r="232" spans="1:10" ht="12.75">
      <c r="A232" s="123">
        <v>172</v>
      </c>
      <c r="B232" s="124" t="s">
        <v>86</v>
      </c>
      <c r="C232" s="124" t="s">
        <v>52</v>
      </c>
      <c r="D232" s="125" t="s">
        <v>143</v>
      </c>
      <c r="E232" s="126" t="s">
        <v>76</v>
      </c>
      <c r="F232" s="127">
        <v>18.4</v>
      </c>
      <c r="G232" s="107"/>
      <c r="H232" s="108">
        <f t="shared" si="5"/>
        <v>0</v>
      </c>
      <c r="I232" s="109" t="str">
        <f t="shared" si="6"/>
        <v>C</v>
      </c>
      <c r="J232" s="110" t="s">
        <v>60</v>
      </c>
    </row>
    <row r="233" spans="1:10" ht="12.75">
      <c r="A233" s="111">
        <v>173</v>
      </c>
      <c r="B233" s="112" t="s">
        <v>88</v>
      </c>
      <c r="C233" s="112" t="s">
        <v>52</v>
      </c>
      <c r="D233" s="113" t="s">
        <v>89</v>
      </c>
      <c r="E233" s="114" t="s">
        <v>136</v>
      </c>
      <c r="F233" s="115">
        <v>1</v>
      </c>
      <c r="G233" s="69"/>
      <c r="H233" s="70">
        <f t="shared" si="5"/>
        <v>0</v>
      </c>
      <c r="I233" s="71" t="str">
        <f t="shared" si="6"/>
        <v>C</v>
      </c>
      <c r="J233" s="110" t="s">
        <v>60</v>
      </c>
    </row>
    <row r="234" spans="1:10" ht="12.75">
      <c r="A234" s="98"/>
      <c r="B234" s="99"/>
      <c r="C234" s="99"/>
      <c r="D234" s="100" t="s">
        <v>184</v>
      </c>
      <c r="E234" s="99"/>
      <c r="F234" s="99"/>
      <c r="G234" s="154"/>
      <c r="H234" s="176"/>
      <c r="I234" s="177"/>
      <c r="J234" s="101"/>
    </row>
    <row r="235" spans="1:10" ht="12.75">
      <c r="A235" s="178">
        <v>174</v>
      </c>
      <c r="B235" s="112" t="s">
        <v>139</v>
      </c>
      <c r="C235" s="112" t="s">
        <v>52</v>
      </c>
      <c r="D235" s="113" t="s">
        <v>185</v>
      </c>
      <c r="E235" s="114" t="s">
        <v>76</v>
      </c>
      <c r="F235" s="115">
        <v>12.59</v>
      </c>
      <c r="G235" s="69"/>
      <c r="H235" s="70">
        <f t="shared" si="5"/>
        <v>0</v>
      </c>
      <c r="I235" s="71" t="str">
        <f t="shared" si="6"/>
        <v>C</v>
      </c>
      <c r="J235" s="110" t="s">
        <v>60</v>
      </c>
    </row>
    <row r="236" spans="1:10" ht="12.75">
      <c r="A236" s="171">
        <v>175</v>
      </c>
      <c r="B236" s="112" t="s">
        <v>141</v>
      </c>
      <c r="C236" s="112" t="s">
        <v>52</v>
      </c>
      <c r="D236" s="113" t="s">
        <v>142</v>
      </c>
      <c r="E236" s="114" t="s">
        <v>76</v>
      </c>
      <c r="F236" s="115">
        <v>11.97</v>
      </c>
      <c r="G236" s="69"/>
      <c r="H236" s="70">
        <f>+IF(AND(F236="",G236=""),"",ROUND(F236*G236,2))</f>
        <v>0</v>
      </c>
      <c r="I236" s="71" t="str">
        <f t="shared" si="6"/>
        <v>C</v>
      </c>
      <c r="J236" s="110" t="s">
        <v>60</v>
      </c>
    </row>
    <row r="237" spans="1:10" ht="12.75">
      <c r="A237" s="171">
        <v>176</v>
      </c>
      <c r="B237" s="112" t="s">
        <v>153</v>
      </c>
      <c r="C237" s="112" t="s">
        <v>52</v>
      </c>
      <c r="D237" s="113" t="s">
        <v>154</v>
      </c>
      <c r="E237" s="114" t="s">
        <v>136</v>
      </c>
      <c r="F237" s="115">
        <v>1</v>
      </c>
      <c r="G237" s="69"/>
      <c r="H237" s="70">
        <f t="shared" si="5"/>
        <v>0</v>
      </c>
      <c r="I237" s="71" t="str">
        <f t="shared" si="6"/>
        <v>C</v>
      </c>
      <c r="J237" s="110" t="s">
        <v>60</v>
      </c>
    </row>
    <row r="238" spans="1:10" ht="12.75">
      <c r="A238" s="171">
        <v>177</v>
      </c>
      <c r="B238" s="112" t="s">
        <v>86</v>
      </c>
      <c r="C238" s="112" t="s">
        <v>52</v>
      </c>
      <c r="D238" s="113" t="s">
        <v>186</v>
      </c>
      <c r="E238" s="114" t="s">
        <v>76</v>
      </c>
      <c r="F238" s="115">
        <v>45.71</v>
      </c>
      <c r="G238" s="69"/>
      <c r="H238" s="70">
        <f t="shared" si="5"/>
        <v>0</v>
      </c>
      <c r="I238" s="71" t="str">
        <f t="shared" si="6"/>
        <v>C</v>
      </c>
      <c r="J238" s="110" t="s">
        <v>60</v>
      </c>
    </row>
    <row r="239" spans="1:10" ht="12.75">
      <c r="A239" s="171">
        <v>178</v>
      </c>
      <c r="B239" s="112" t="s">
        <v>187</v>
      </c>
      <c r="C239" s="112" t="s">
        <v>52</v>
      </c>
      <c r="D239" s="113" t="s">
        <v>188</v>
      </c>
      <c r="E239" s="114" t="s">
        <v>136</v>
      </c>
      <c r="F239" s="115">
        <v>4</v>
      </c>
      <c r="G239" s="69"/>
      <c r="H239" s="70">
        <f t="shared" si="5"/>
        <v>0</v>
      </c>
      <c r="I239" s="71" t="str">
        <f t="shared" si="6"/>
        <v>C</v>
      </c>
      <c r="J239" s="110" t="s">
        <v>60</v>
      </c>
    </row>
    <row r="240" spans="1:10" ht="12.75">
      <c r="A240" s="98"/>
      <c r="B240" s="99"/>
      <c r="C240" s="99"/>
      <c r="D240" s="100" t="s">
        <v>189</v>
      </c>
      <c r="E240" s="99"/>
      <c r="F240" s="99"/>
      <c r="G240" s="154"/>
      <c r="H240" s="176"/>
      <c r="I240" s="177"/>
      <c r="J240" s="101"/>
    </row>
    <row r="241" spans="1:10" ht="12.75">
      <c r="A241" s="111">
        <v>179</v>
      </c>
      <c r="B241" s="112" t="s">
        <v>86</v>
      </c>
      <c r="C241" s="112" t="s">
        <v>52</v>
      </c>
      <c r="D241" s="113" t="s">
        <v>143</v>
      </c>
      <c r="E241" s="114" t="s">
        <v>76</v>
      </c>
      <c r="F241" s="115">
        <v>61.08</v>
      </c>
      <c r="G241" s="69"/>
      <c r="H241" s="70">
        <f t="shared" si="5"/>
        <v>0</v>
      </c>
      <c r="I241" s="71" t="str">
        <f t="shared" si="6"/>
        <v>C</v>
      </c>
      <c r="J241" s="110" t="s">
        <v>60</v>
      </c>
    </row>
    <row r="242" spans="1:10" ht="12.75">
      <c r="A242" s="111">
        <v>180</v>
      </c>
      <c r="B242" s="112" t="s">
        <v>151</v>
      </c>
      <c r="C242" s="112" t="s">
        <v>52</v>
      </c>
      <c r="D242" s="113" t="s">
        <v>152</v>
      </c>
      <c r="E242" s="114" t="s">
        <v>136</v>
      </c>
      <c r="F242" s="115">
        <v>6</v>
      </c>
      <c r="G242" s="69"/>
      <c r="H242" s="70">
        <f t="shared" si="5"/>
        <v>0</v>
      </c>
      <c r="I242" s="71" t="str">
        <f t="shared" si="6"/>
        <v>C</v>
      </c>
      <c r="J242" s="110" t="s">
        <v>60</v>
      </c>
    </row>
    <row r="243" spans="1:10" ht="12.75">
      <c r="A243" s="165">
        <v>181</v>
      </c>
      <c r="B243" s="112" t="s">
        <v>149</v>
      </c>
      <c r="C243" s="112" t="s">
        <v>52</v>
      </c>
      <c r="D243" s="113" t="s">
        <v>150</v>
      </c>
      <c r="E243" s="114" t="s">
        <v>76</v>
      </c>
      <c r="F243" s="115">
        <v>72.48</v>
      </c>
      <c r="G243" s="69"/>
      <c r="H243" s="70">
        <f t="shared" si="5"/>
        <v>0</v>
      </c>
      <c r="I243" s="71" t="str">
        <f t="shared" si="6"/>
        <v>C</v>
      </c>
      <c r="J243" s="110" t="s">
        <v>60</v>
      </c>
    </row>
    <row r="244" spans="1:10" ht="12.75">
      <c r="A244" s="111">
        <v>182</v>
      </c>
      <c r="B244" s="112" t="s">
        <v>153</v>
      </c>
      <c r="C244" s="112" t="s">
        <v>52</v>
      </c>
      <c r="D244" s="113" t="s">
        <v>154</v>
      </c>
      <c r="E244" s="114" t="s">
        <v>136</v>
      </c>
      <c r="F244" s="115">
        <v>4</v>
      </c>
      <c r="G244" s="116"/>
      <c r="H244" s="117">
        <f t="shared" si="5"/>
        <v>0</v>
      </c>
      <c r="I244" s="118" t="str">
        <f t="shared" si="6"/>
        <v>C</v>
      </c>
      <c r="J244" s="110" t="s">
        <v>60</v>
      </c>
    </row>
    <row r="245" spans="1:10" ht="12.75">
      <c r="A245" s="98"/>
      <c r="B245" s="99"/>
      <c r="C245" s="99"/>
      <c r="D245" s="100" t="s">
        <v>190</v>
      </c>
      <c r="E245" s="99"/>
      <c r="F245" s="99"/>
      <c r="G245" s="154"/>
      <c r="H245" s="176"/>
      <c r="I245" s="177"/>
      <c r="J245" s="101"/>
    </row>
    <row r="246" spans="1:10" ht="12.75">
      <c r="A246" s="123">
        <v>183</v>
      </c>
      <c r="B246" s="124" t="s">
        <v>156</v>
      </c>
      <c r="C246" s="124" t="s">
        <v>52</v>
      </c>
      <c r="D246" s="125" t="s">
        <v>157</v>
      </c>
      <c r="E246" s="126" t="s">
        <v>101</v>
      </c>
      <c r="F246" s="127">
        <v>22.75</v>
      </c>
      <c r="G246" s="128"/>
      <c r="H246" s="129">
        <f t="shared" si="5"/>
        <v>0</v>
      </c>
      <c r="I246" s="130" t="str">
        <f t="shared" si="6"/>
        <v>C</v>
      </c>
      <c r="J246" s="110" t="s">
        <v>60</v>
      </c>
    </row>
    <row r="247" spans="1:10" ht="12.75">
      <c r="A247" s="98"/>
      <c r="B247" s="99"/>
      <c r="C247" s="99"/>
      <c r="D247" s="100" t="s">
        <v>191</v>
      </c>
      <c r="E247" s="99"/>
      <c r="F247" s="99"/>
      <c r="G247" s="154"/>
      <c r="H247" s="176"/>
      <c r="I247" s="177"/>
      <c r="J247" s="101"/>
    </row>
    <row r="248" spans="1:10" ht="12.75">
      <c r="A248" s="123">
        <v>184</v>
      </c>
      <c r="B248" s="124" t="s">
        <v>139</v>
      </c>
      <c r="C248" s="124" t="s">
        <v>52</v>
      </c>
      <c r="D248" s="125" t="s">
        <v>140</v>
      </c>
      <c r="E248" s="126" t="s">
        <v>76</v>
      </c>
      <c r="F248" s="127">
        <v>2.6</v>
      </c>
      <c r="G248" s="107"/>
      <c r="H248" s="108">
        <f t="shared" si="5"/>
        <v>0</v>
      </c>
      <c r="I248" s="109" t="str">
        <f t="shared" si="6"/>
        <v>C</v>
      </c>
      <c r="J248" s="110" t="s">
        <v>60</v>
      </c>
    </row>
    <row r="249" spans="1:10" ht="12.75">
      <c r="A249" s="111">
        <v>185</v>
      </c>
      <c r="B249" s="112" t="s">
        <v>127</v>
      </c>
      <c r="C249" s="112" t="s">
        <v>52</v>
      </c>
      <c r="D249" s="113" t="s">
        <v>128</v>
      </c>
      <c r="E249" s="114" t="s">
        <v>76</v>
      </c>
      <c r="F249" s="115">
        <v>87.32</v>
      </c>
      <c r="G249" s="69"/>
      <c r="H249" s="70">
        <f t="shared" si="5"/>
        <v>0</v>
      </c>
      <c r="I249" s="71" t="str">
        <f t="shared" si="6"/>
        <v>C</v>
      </c>
      <c r="J249" s="110" t="s">
        <v>60</v>
      </c>
    </row>
    <row r="250" spans="1:10" ht="12.75">
      <c r="A250" s="111">
        <v>186</v>
      </c>
      <c r="B250" s="112" t="s">
        <v>86</v>
      </c>
      <c r="C250" s="112" t="s">
        <v>52</v>
      </c>
      <c r="D250" s="113" t="s">
        <v>192</v>
      </c>
      <c r="E250" s="114" t="s">
        <v>76</v>
      </c>
      <c r="F250" s="115">
        <v>9.23</v>
      </c>
      <c r="G250" s="69"/>
      <c r="H250" s="70">
        <f t="shared" si="5"/>
        <v>0</v>
      </c>
      <c r="I250" s="71" t="str">
        <f t="shared" si="6"/>
        <v>C</v>
      </c>
      <c r="J250" s="110" t="s">
        <v>60</v>
      </c>
    </row>
    <row r="251" spans="1:10" ht="12.75">
      <c r="A251" s="111">
        <v>187</v>
      </c>
      <c r="B251" s="112" t="s">
        <v>105</v>
      </c>
      <c r="C251" s="112" t="s">
        <v>52</v>
      </c>
      <c r="D251" s="113" t="s">
        <v>106</v>
      </c>
      <c r="E251" s="114" t="s">
        <v>136</v>
      </c>
      <c r="F251" s="115">
        <v>3</v>
      </c>
      <c r="G251" s="69"/>
      <c r="H251" s="70">
        <f t="shared" si="5"/>
        <v>0</v>
      </c>
      <c r="I251" s="71" t="str">
        <f t="shared" si="6"/>
        <v>C</v>
      </c>
      <c r="J251" s="110" t="s">
        <v>60</v>
      </c>
    </row>
    <row r="252" spans="1:10" ht="12.75">
      <c r="A252" s="111">
        <v>188</v>
      </c>
      <c r="B252" s="112" t="s">
        <v>129</v>
      </c>
      <c r="C252" s="112" t="s">
        <v>52</v>
      </c>
      <c r="D252" s="113" t="s">
        <v>130</v>
      </c>
      <c r="E252" s="114" t="s">
        <v>136</v>
      </c>
      <c r="F252" s="115">
        <v>3</v>
      </c>
      <c r="G252" s="69"/>
      <c r="H252" s="70">
        <f t="shared" si="5"/>
        <v>0</v>
      </c>
      <c r="I252" s="71" t="str">
        <f t="shared" si="6"/>
        <v>C</v>
      </c>
      <c r="J252" s="110" t="s">
        <v>60</v>
      </c>
    </row>
    <row r="253" spans="1:10" ht="12.75">
      <c r="A253" s="94"/>
      <c r="B253" s="172"/>
      <c r="C253" s="172"/>
      <c r="D253" s="96" t="s">
        <v>193</v>
      </c>
      <c r="E253" s="172"/>
      <c r="F253" s="172"/>
      <c r="G253" s="173"/>
      <c r="H253" s="172"/>
      <c r="I253" s="172"/>
      <c r="J253" s="174"/>
    </row>
    <row r="254" spans="1:10" ht="12.75">
      <c r="A254" s="98"/>
      <c r="B254" s="99"/>
      <c r="C254" s="99"/>
      <c r="D254" s="100" t="s">
        <v>194</v>
      </c>
      <c r="E254" s="99"/>
      <c r="F254" s="99"/>
      <c r="G254" s="154"/>
      <c r="H254" s="99"/>
      <c r="I254" s="99"/>
      <c r="J254" s="101"/>
    </row>
    <row r="255" spans="1:10" ht="12.75">
      <c r="A255" s="111">
        <v>189</v>
      </c>
      <c r="B255" s="112" t="s">
        <v>93</v>
      </c>
      <c r="C255" s="112" t="s">
        <v>52</v>
      </c>
      <c r="D255" s="113" t="s">
        <v>94</v>
      </c>
      <c r="E255" s="114" t="s">
        <v>59</v>
      </c>
      <c r="F255" s="115">
        <v>4</v>
      </c>
      <c r="G255" s="69"/>
      <c r="H255" s="70">
        <f t="shared" si="5"/>
        <v>0</v>
      </c>
      <c r="I255" s="71" t="str">
        <f t="shared" si="6"/>
        <v>C</v>
      </c>
      <c r="J255" s="110" t="s">
        <v>60</v>
      </c>
    </row>
    <row r="256" spans="1:10" ht="12.75">
      <c r="A256" s="111">
        <v>190</v>
      </c>
      <c r="B256" s="112" t="s">
        <v>95</v>
      </c>
      <c r="C256" s="112" t="s">
        <v>52</v>
      </c>
      <c r="D256" s="113" t="s">
        <v>96</v>
      </c>
      <c r="E256" s="114" t="s">
        <v>59</v>
      </c>
      <c r="F256" s="115">
        <v>5</v>
      </c>
      <c r="G256" s="69"/>
      <c r="H256" s="70">
        <f t="shared" si="5"/>
        <v>0</v>
      </c>
      <c r="I256" s="71" t="str">
        <f t="shared" si="6"/>
        <v>C</v>
      </c>
      <c r="J256" s="110" t="s">
        <v>60</v>
      </c>
    </row>
    <row r="257" spans="1:10" ht="12.75">
      <c r="A257" s="111">
        <v>191</v>
      </c>
      <c r="B257" s="112" t="s">
        <v>161</v>
      </c>
      <c r="C257" s="112" t="s">
        <v>52</v>
      </c>
      <c r="D257" s="113" t="s">
        <v>162</v>
      </c>
      <c r="E257" s="114" t="s">
        <v>59</v>
      </c>
      <c r="F257" s="115">
        <v>1</v>
      </c>
      <c r="G257" s="69"/>
      <c r="H257" s="70">
        <f t="shared" si="5"/>
        <v>0</v>
      </c>
      <c r="I257" s="71" t="str">
        <f t="shared" si="6"/>
        <v>C</v>
      </c>
      <c r="J257" s="110" t="s">
        <v>60</v>
      </c>
    </row>
    <row r="258" spans="1:10" ht="12.75">
      <c r="A258" s="111">
        <v>192</v>
      </c>
      <c r="B258" s="112" t="s">
        <v>97</v>
      </c>
      <c r="C258" s="112" t="s">
        <v>52</v>
      </c>
      <c r="D258" s="113" t="s">
        <v>98</v>
      </c>
      <c r="E258" s="114" t="s">
        <v>59</v>
      </c>
      <c r="F258" s="115">
        <v>2</v>
      </c>
      <c r="G258" s="69"/>
      <c r="H258" s="70">
        <f t="shared" si="5"/>
        <v>0</v>
      </c>
      <c r="I258" s="71" t="str">
        <f t="shared" si="6"/>
        <v>C</v>
      </c>
      <c r="J258" s="110" t="s">
        <v>60</v>
      </c>
    </row>
    <row r="259" spans="1:10" ht="12.75">
      <c r="A259" s="111">
        <v>193</v>
      </c>
      <c r="B259" s="112" t="s">
        <v>163</v>
      </c>
      <c r="C259" s="112" t="s">
        <v>52</v>
      </c>
      <c r="D259" s="113" t="s">
        <v>164</v>
      </c>
      <c r="E259" s="114" t="s">
        <v>59</v>
      </c>
      <c r="F259" s="115">
        <v>1</v>
      </c>
      <c r="G259" s="69"/>
      <c r="H259" s="70">
        <f t="shared" si="5"/>
        <v>0</v>
      </c>
      <c r="I259" s="71" t="str">
        <f t="shared" si="6"/>
        <v>C</v>
      </c>
      <c r="J259" s="110" t="s">
        <v>60</v>
      </c>
    </row>
    <row r="260" spans="1:10" ht="12.75">
      <c r="A260" s="111">
        <v>194</v>
      </c>
      <c r="B260" s="112" t="s">
        <v>99</v>
      </c>
      <c r="C260" s="112" t="s">
        <v>52</v>
      </c>
      <c r="D260" s="113" t="s">
        <v>100</v>
      </c>
      <c r="E260" s="114" t="s">
        <v>101</v>
      </c>
      <c r="F260" s="115">
        <v>24.88</v>
      </c>
      <c r="G260" s="69"/>
      <c r="H260" s="70">
        <f t="shared" si="5"/>
        <v>0</v>
      </c>
      <c r="I260" s="71" t="str">
        <f t="shared" si="6"/>
        <v>C</v>
      </c>
      <c r="J260" s="110" t="s">
        <v>60</v>
      </c>
    </row>
    <row r="261" spans="1:10" ht="12.75">
      <c r="A261" s="111">
        <v>195</v>
      </c>
      <c r="B261" s="112" t="s">
        <v>102</v>
      </c>
      <c r="C261" s="112" t="s">
        <v>52</v>
      </c>
      <c r="D261" s="113" t="s">
        <v>103</v>
      </c>
      <c r="E261" s="114" t="s">
        <v>76</v>
      </c>
      <c r="F261" s="115">
        <v>81.02</v>
      </c>
      <c r="G261" s="69"/>
      <c r="H261" s="70">
        <f t="shared" si="5"/>
        <v>0</v>
      </c>
      <c r="I261" s="71" t="str">
        <f t="shared" si="6"/>
        <v>C</v>
      </c>
      <c r="J261" s="110" t="s">
        <v>60</v>
      </c>
    </row>
    <row r="262" spans="1:10" ht="12.75">
      <c r="A262" s="111">
        <v>196</v>
      </c>
      <c r="B262" s="112" t="s">
        <v>86</v>
      </c>
      <c r="C262" s="112" t="s">
        <v>52</v>
      </c>
      <c r="D262" s="113" t="s">
        <v>104</v>
      </c>
      <c r="E262" s="114" t="s">
        <v>76</v>
      </c>
      <c r="F262" s="115">
        <v>51.27</v>
      </c>
      <c r="G262" s="69"/>
      <c r="H262" s="70">
        <f t="shared" si="5"/>
        <v>0</v>
      </c>
      <c r="I262" s="71" t="str">
        <f t="shared" si="6"/>
        <v>C</v>
      </c>
      <c r="J262" s="110" t="s">
        <v>60</v>
      </c>
    </row>
    <row r="263" spans="1:10" ht="12.75">
      <c r="A263" s="111">
        <v>197</v>
      </c>
      <c r="B263" s="112" t="s">
        <v>105</v>
      </c>
      <c r="C263" s="112" t="s">
        <v>52</v>
      </c>
      <c r="D263" s="113" t="s">
        <v>106</v>
      </c>
      <c r="E263" s="114" t="s">
        <v>76</v>
      </c>
      <c r="F263" s="115">
        <v>3</v>
      </c>
      <c r="G263" s="116"/>
      <c r="H263" s="117">
        <f t="shared" si="5"/>
        <v>0</v>
      </c>
      <c r="I263" s="118" t="str">
        <f t="shared" si="6"/>
        <v>C</v>
      </c>
      <c r="J263" s="110" t="s">
        <v>60</v>
      </c>
    </row>
    <row r="264" spans="1:10" ht="12.75">
      <c r="A264" s="98"/>
      <c r="B264" s="99"/>
      <c r="C264" s="99"/>
      <c r="D264" s="100" t="s">
        <v>195</v>
      </c>
      <c r="E264" s="99"/>
      <c r="F264" s="99"/>
      <c r="G264" s="154"/>
      <c r="H264" s="99"/>
      <c r="I264" s="177"/>
      <c r="J264" s="101"/>
    </row>
    <row r="265" spans="1:10" ht="12.75">
      <c r="A265" s="123">
        <v>198</v>
      </c>
      <c r="B265" s="124" t="s">
        <v>93</v>
      </c>
      <c r="C265" s="124" t="s">
        <v>52</v>
      </c>
      <c r="D265" s="125" t="s">
        <v>94</v>
      </c>
      <c r="E265" s="126" t="s">
        <v>59</v>
      </c>
      <c r="F265" s="127">
        <v>4</v>
      </c>
      <c r="G265" s="107"/>
      <c r="H265" s="108">
        <f t="shared" si="5"/>
        <v>0</v>
      </c>
      <c r="I265" s="109" t="str">
        <f t="shared" si="6"/>
        <v>C</v>
      </c>
      <c r="J265" s="110" t="s">
        <v>60</v>
      </c>
    </row>
    <row r="266" spans="1:10" ht="12.75">
      <c r="A266" s="111">
        <v>199</v>
      </c>
      <c r="B266" s="112" t="s">
        <v>95</v>
      </c>
      <c r="C266" s="112" t="s">
        <v>52</v>
      </c>
      <c r="D266" s="113" t="s">
        <v>96</v>
      </c>
      <c r="E266" s="114" t="s">
        <v>59</v>
      </c>
      <c r="F266" s="115">
        <v>2</v>
      </c>
      <c r="G266" s="69"/>
      <c r="H266" s="70">
        <f t="shared" si="5"/>
        <v>0</v>
      </c>
      <c r="I266" s="71" t="str">
        <f t="shared" si="6"/>
        <v>C</v>
      </c>
      <c r="J266" s="110" t="s">
        <v>60</v>
      </c>
    </row>
    <row r="267" spans="1:10" ht="12.75">
      <c r="A267" s="111">
        <v>200</v>
      </c>
      <c r="B267" s="112" t="s">
        <v>163</v>
      </c>
      <c r="C267" s="112" t="s">
        <v>52</v>
      </c>
      <c r="D267" s="113" t="s">
        <v>164</v>
      </c>
      <c r="E267" s="114" t="s">
        <v>59</v>
      </c>
      <c r="F267" s="115">
        <v>1</v>
      </c>
      <c r="G267" s="69"/>
      <c r="H267" s="70">
        <f t="shared" si="5"/>
        <v>0</v>
      </c>
      <c r="I267" s="71" t="str">
        <f t="shared" si="6"/>
        <v>C</v>
      </c>
      <c r="J267" s="110" t="s">
        <v>60</v>
      </c>
    </row>
    <row r="268" spans="1:10" ht="12.75">
      <c r="A268" s="111">
        <v>201</v>
      </c>
      <c r="B268" s="112" t="s">
        <v>99</v>
      </c>
      <c r="C268" s="112" t="s">
        <v>52</v>
      </c>
      <c r="D268" s="113" t="s">
        <v>100</v>
      </c>
      <c r="E268" s="114" t="s">
        <v>101</v>
      </c>
      <c r="F268" s="115">
        <v>26.88</v>
      </c>
      <c r="G268" s="69"/>
      <c r="H268" s="70">
        <f t="shared" si="5"/>
        <v>0</v>
      </c>
      <c r="I268" s="71" t="str">
        <f t="shared" si="6"/>
        <v>C</v>
      </c>
      <c r="J268" s="110" t="s">
        <v>60</v>
      </c>
    </row>
    <row r="269" spans="1:10" ht="12.75">
      <c r="A269" s="111">
        <v>202</v>
      </c>
      <c r="B269" s="112" t="s">
        <v>102</v>
      </c>
      <c r="C269" s="112" t="s">
        <v>52</v>
      </c>
      <c r="D269" s="113" t="s">
        <v>103</v>
      </c>
      <c r="E269" s="114" t="s">
        <v>76</v>
      </c>
      <c r="F269" s="115">
        <v>31.49</v>
      </c>
      <c r="G269" s="69"/>
      <c r="H269" s="70">
        <f t="shared" si="5"/>
        <v>0</v>
      </c>
      <c r="I269" s="71" t="str">
        <f t="shared" si="6"/>
        <v>C</v>
      </c>
      <c r="J269" s="110" t="s">
        <v>60</v>
      </c>
    </row>
    <row r="270" spans="1:10" ht="12.75">
      <c r="A270" s="111">
        <v>203</v>
      </c>
      <c r="B270" s="112" t="s">
        <v>86</v>
      </c>
      <c r="C270" s="112" t="s">
        <v>52</v>
      </c>
      <c r="D270" s="113" t="s">
        <v>104</v>
      </c>
      <c r="E270" s="114" t="s">
        <v>76</v>
      </c>
      <c r="F270" s="115">
        <v>58.37</v>
      </c>
      <c r="G270" s="69"/>
      <c r="H270" s="70">
        <f t="shared" si="5"/>
        <v>0</v>
      </c>
      <c r="I270" s="71" t="str">
        <f t="shared" si="6"/>
        <v>C</v>
      </c>
      <c r="J270" s="110" t="s">
        <v>60</v>
      </c>
    </row>
    <row r="271" spans="1:10" ht="12.75">
      <c r="A271" s="111">
        <v>204</v>
      </c>
      <c r="B271" s="112" t="s">
        <v>105</v>
      </c>
      <c r="C271" s="112" t="s">
        <v>52</v>
      </c>
      <c r="D271" s="113" t="s">
        <v>196</v>
      </c>
      <c r="E271" s="114" t="s">
        <v>136</v>
      </c>
      <c r="F271" s="115">
        <v>2</v>
      </c>
      <c r="G271" s="69"/>
      <c r="H271" s="70">
        <f t="shared" si="5"/>
        <v>0</v>
      </c>
      <c r="I271" s="71" t="str">
        <f t="shared" si="6"/>
        <v>C</v>
      </c>
      <c r="J271" s="110" t="s">
        <v>60</v>
      </c>
    </row>
    <row r="272" spans="1:10" ht="12.75">
      <c r="A272" s="98"/>
      <c r="B272" s="99"/>
      <c r="C272" s="99"/>
      <c r="D272" s="100" t="s">
        <v>197</v>
      </c>
      <c r="E272" s="99"/>
      <c r="F272" s="99"/>
      <c r="G272" s="154"/>
      <c r="H272" s="99"/>
      <c r="I272" s="177"/>
      <c r="J272" s="101"/>
    </row>
    <row r="273" spans="1:10" ht="12.75">
      <c r="A273" s="111">
        <v>205</v>
      </c>
      <c r="B273" s="112" t="s">
        <v>93</v>
      </c>
      <c r="C273" s="112" t="s">
        <v>52</v>
      </c>
      <c r="D273" s="113" t="s">
        <v>94</v>
      </c>
      <c r="E273" s="114" t="s">
        <v>59</v>
      </c>
      <c r="F273" s="115">
        <v>2</v>
      </c>
      <c r="G273" s="69"/>
      <c r="H273" s="70">
        <f t="shared" si="5"/>
        <v>0</v>
      </c>
      <c r="I273" s="71" t="str">
        <f t="shared" si="6"/>
        <v>C</v>
      </c>
      <c r="J273" s="110" t="s">
        <v>60</v>
      </c>
    </row>
    <row r="274" spans="1:10" ht="12.75">
      <c r="A274" s="111">
        <v>206</v>
      </c>
      <c r="B274" s="112" t="s">
        <v>95</v>
      </c>
      <c r="C274" s="112" t="s">
        <v>52</v>
      </c>
      <c r="D274" s="113" t="s">
        <v>96</v>
      </c>
      <c r="E274" s="114" t="s">
        <v>59</v>
      </c>
      <c r="F274" s="115">
        <v>3</v>
      </c>
      <c r="G274" s="69"/>
      <c r="H274" s="70">
        <f t="shared" si="5"/>
        <v>0</v>
      </c>
      <c r="I274" s="71" t="str">
        <f t="shared" si="6"/>
        <v>C</v>
      </c>
      <c r="J274" s="110" t="s">
        <v>60</v>
      </c>
    </row>
    <row r="275" spans="1:10" ht="12.75">
      <c r="A275" s="111">
        <v>207</v>
      </c>
      <c r="B275" s="112" t="s">
        <v>163</v>
      </c>
      <c r="C275" s="112" t="s">
        <v>52</v>
      </c>
      <c r="D275" s="113" t="s">
        <v>164</v>
      </c>
      <c r="E275" s="114" t="s">
        <v>59</v>
      </c>
      <c r="F275" s="115">
        <v>1</v>
      </c>
      <c r="G275" s="69"/>
      <c r="H275" s="70">
        <f t="shared" si="5"/>
        <v>0</v>
      </c>
      <c r="I275" s="71" t="str">
        <f t="shared" si="6"/>
        <v>C</v>
      </c>
      <c r="J275" s="110" t="s">
        <v>60</v>
      </c>
    </row>
    <row r="276" spans="1:10" ht="12.75">
      <c r="A276" s="111">
        <v>208</v>
      </c>
      <c r="B276" s="112" t="s">
        <v>99</v>
      </c>
      <c r="C276" s="112" t="s">
        <v>52</v>
      </c>
      <c r="D276" s="113" t="s">
        <v>100</v>
      </c>
      <c r="E276" s="114" t="s">
        <v>101</v>
      </c>
      <c r="F276" s="115">
        <v>25.45</v>
      </c>
      <c r="G276" s="69"/>
      <c r="H276" s="70">
        <f t="shared" si="5"/>
        <v>0</v>
      </c>
      <c r="I276" s="71" t="str">
        <f t="shared" si="6"/>
        <v>C</v>
      </c>
      <c r="J276" s="110" t="s">
        <v>60</v>
      </c>
    </row>
    <row r="277" spans="1:10" ht="12.75">
      <c r="A277" s="111">
        <v>209</v>
      </c>
      <c r="B277" s="112" t="s">
        <v>102</v>
      </c>
      <c r="C277" s="112" t="s">
        <v>52</v>
      </c>
      <c r="D277" s="113" t="s">
        <v>103</v>
      </c>
      <c r="E277" s="114" t="s">
        <v>76</v>
      </c>
      <c r="F277" s="115">
        <v>29.57</v>
      </c>
      <c r="G277" s="69"/>
      <c r="H277" s="70">
        <f t="shared" si="5"/>
        <v>0</v>
      </c>
      <c r="I277" s="71" t="str">
        <f t="shared" si="6"/>
        <v>C</v>
      </c>
      <c r="J277" s="110" t="s">
        <v>60</v>
      </c>
    </row>
    <row r="278" spans="1:10" ht="12.75">
      <c r="A278" s="111">
        <v>210</v>
      </c>
      <c r="B278" s="112" t="s">
        <v>86</v>
      </c>
      <c r="C278" s="112" t="s">
        <v>52</v>
      </c>
      <c r="D278" s="113" t="s">
        <v>104</v>
      </c>
      <c r="E278" s="114" t="s">
        <v>76</v>
      </c>
      <c r="F278" s="115">
        <v>43.59</v>
      </c>
      <c r="G278" s="69"/>
      <c r="H278" s="70">
        <f t="shared" si="5"/>
        <v>0</v>
      </c>
      <c r="I278" s="71" t="str">
        <f t="shared" si="6"/>
        <v>C</v>
      </c>
      <c r="J278" s="110" t="s">
        <v>60</v>
      </c>
    </row>
    <row r="279" spans="1:10" ht="12.75">
      <c r="A279" s="111">
        <v>211</v>
      </c>
      <c r="B279" s="112" t="s">
        <v>105</v>
      </c>
      <c r="C279" s="112" t="s">
        <v>52</v>
      </c>
      <c r="D279" s="113" t="s">
        <v>106</v>
      </c>
      <c r="E279" s="114" t="s">
        <v>136</v>
      </c>
      <c r="F279" s="115">
        <v>2</v>
      </c>
      <c r="G279" s="69"/>
      <c r="H279" s="70">
        <f t="shared" si="5"/>
        <v>0</v>
      </c>
      <c r="I279" s="71" t="str">
        <f t="shared" si="6"/>
        <v>C</v>
      </c>
      <c r="J279" s="110" t="s">
        <v>60</v>
      </c>
    </row>
    <row r="280" spans="1:10" ht="12.75">
      <c r="A280" s="178">
        <v>212</v>
      </c>
      <c r="B280" s="112" t="s">
        <v>111</v>
      </c>
      <c r="C280" s="112" t="s">
        <v>52</v>
      </c>
      <c r="D280" s="113" t="s">
        <v>112</v>
      </c>
      <c r="E280" s="114" t="s">
        <v>59</v>
      </c>
      <c r="F280" s="115">
        <v>1</v>
      </c>
      <c r="G280" s="69"/>
      <c r="H280" s="70">
        <f t="shared" si="5"/>
        <v>0</v>
      </c>
      <c r="I280" s="71" t="str">
        <f t="shared" si="6"/>
        <v>C</v>
      </c>
      <c r="J280" s="110" t="s">
        <v>60</v>
      </c>
    </row>
    <row r="281" spans="1:10" ht="12.75">
      <c r="A281" s="98"/>
      <c r="B281" s="99"/>
      <c r="C281" s="99"/>
      <c r="D281" s="100" t="s">
        <v>198</v>
      </c>
      <c r="E281" s="99"/>
      <c r="F281" s="99"/>
      <c r="G281" s="154"/>
      <c r="H281" s="99"/>
      <c r="I281" s="177"/>
      <c r="J281" s="101"/>
    </row>
    <row r="282" spans="1:10" ht="12.75">
      <c r="A282" s="111">
        <v>213</v>
      </c>
      <c r="B282" s="112" t="s">
        <v>93</v>
      </c>
      <c r="C282" s="112" t="s">
        <v>52</v>
      </c>
      <c r="D282" s="113" t="s">
        <v>94</v>
      </c>
      <c r="E282" s="114" t="s">
        <v>59</v>
      </c>
      <c r="F282" s="115">
        <v>3</v>
      </c>
      <c r="G282" s="69"/>
      <c r="H282" s="70">
        <f t="shared" si="5"/>
        <v>0</v>
      </c>
      <c r="I282" s="71" t="str">
        <f t="shared" si="6"/>
        <v>C</v>
      </c>
      <c r="J282" s="110" t="s">
        <v>60</v>
      </c>
    </row>
    <row r="283" spans="1:10" ht="12.75">
      <c r="A283" s="111">
        <v>214</v>
      </c>
      <c r="B283" s="112" t="s">
        <v>95</v>
      </c>
      <c r="C283" s="112" t="s">
        <v>52</v>
      </c>
      <c r="D283" s="113" t="s">
        <v>96</v>
      </c>
      <c r="E283" s="114" t="s">
        <v>59</v>
      </c>
      <c r="F283" s="115">
        <v>5</v>
      </c>
      <c r="G283" s="69"/>
      <c r="H283" s="70">
        <f t="shared" si="5"/>
        <v>0</v>
      </c>
      <c r="I283" s="71" t="str">
        <f t="shared" si="6"/>
        <v>C</v>
      </c>
      <c r="J283" s="110" t="s">
        <v>60</v>
      </c>
    </row>
    <row r="284" spans="1:10" ht="12.75">
      <c r="A284" s="111">
        <v>215</v>
      </c>
      <c r="B284" s="112" t="s">
        <v>97</v>
      </c>
      <c r="C284" s="112" t="s">
        <v>52</v>
      </c>
      <c r="D284" s="113" t="s">
        <v>116</v>
      </c>
      <c r="E284" s="114" t="s">
        <v>59</v>
      </c>
      <c r="F284" s="115">
        <v>2</v>
      </c>
      <c r="G284" s="69"/>
      <c r="H284" s="70">
        <f t="shared" si="5"/>
        <v>0</v>
      </c>
      <c r="I284" s="71" t="str">
        <f t="shared" si="6"/>
        <v>C</v>
      </c>
      <c r="J284" s="110" t="s">
        <v>60</v>
      </c>
    </row>
    <row r="285" spans="1:10" ht="12.75">
      <c r="A285" s="111">
        <v>216</v>
      </c>
      <c r="B285" s="112" t="s">
        <v>99</v>
      </c>
      <c r="C285" s="112" t="s">
        <v>52</v>
      </c>
      <c r="D285" s="113" t="s">
        <v>100</v>
      </c>
      <c r="E285" s="114" t="s">
        <v>101</v>
      </c>
      <c r="F285" s="115">
        <v>11.92</v>
      </c>
      <c r="G285" s="69"/>
      <c r="H285" s="70">
        <f t="shared" si="5"/>
        <v>0</v>
      </c>
      <c r="I285" s="71" t="str">
        <f t="shared" si="6"/>
        <v>C</v>
      </c>
      <c r="J285" s="110" t="s">
        <v>60</v>
      </c>
    </row>
    <row r="286" spans="1:10" ht="12.75">
      <c r="A286" s="111">
        <v>217</v>
      </c>
      <c r="B286" s="112" t="s">
        <v>102</v>
      </c>
      <c r="C286" s="112" t="s">
        <v>52</v>
      </c>
      <c r="D286" s="113" t="s">
        <v>103</v>
      </c>
      <c r="E286" s="114" t="s">
        <v>76</v>
      </c>
      <c r="F286" s="115">
        <v>53.37</v>
      </c>
      <c r="G286" s="69"/>
      <c r="H286" s="70">
        <f t="shared" si="5"/>
        <v>0</v>
      </c>
      <c r="I286" s="71" t="str">
        <f t="shared" si="6"/>
        <v>C</v>
      </c>
      <c r="J286" s="110" t="s">
        <v>60</v>
      </c>
    </row>
    <row r="287" spans="1:10" ht="12.75">
      <c r="A287" s="111">
        <v>218</v>
      </c>
      <c r="B287" s="112" t="s">
        <v>86</v>
      </c>
      <c r="C287" s="112" t="s">
        <v>52</v>
      </c>
      <c r="D287" s="113" t="s">
        <v>104</v>
      </c>
      <c r="E287" s="114" t="s">
        <v>76</v>
      </c>
      <c r="F287" s="115">
        <v>25.62</v>
      </c>
      <c r="G287" s="69"/>
      <c r="H287" s="70">
        <f t="shared" si="5"/>
        <v>0</v>
      </c>
      <c r="I287" s="71" t="str">
        <f t="shared" si="6"/>
        <v>C</v>
      </c>
      <c r="J287" s="110" t="s">
        <v>60</v>
      </c>
    </row>
    <row r="288" spans="1:10" ht="12.75">
      <c r="A288" s="111">
        <v>219</v>
      </c>
      <c r="B288" s="112" t="s">
        <v>105</v>
      </c>
      <c r="C288" s="112" t="s">
        <v>52</v>
      </c>
      <c r="D288" s="113" t="s">
        <v>196</v>
      </c>
      <c r="E288" s="114" t="s">
        <v>136</v>
      </c>
      <c r="F288" s="115">
        <v>2</v>
      </c>
      <c r="G288" s="69"/>
      <c r="H288" s="70">
        <f t="shared" si="5"/>
        <v>0</v>
      </c>
      <c r="I288" s="71" t="str">
        <f t="shared" si="6"/>
        <v>C</v>
      </c>
      <c r="J288" s="110" t="s">
        <v>60</v>
      </c>
    </row>
    <row r="289" spans="1:10" ht="12.75">
      <c r="A289" s="98"/>
      <c r="B289" s="99"/>
      <c r="C289" s="99"/>
      <c r="D289" s="100" t="s">
        <v>199</v>
      </c>
      <c r="E289" s="99"/>
      <c r="F289" s="99"/>
      <c r="G289" s="154"/>
      <c r="H289" s="99"/>
      <c r="I289" s="177"/>
      <c r="J289" s="101"/>
    </row>
    <row r="290" spans="1:10" ht="12.75">
      <c r="A290" s="111">
        <v>220</v>
      </c>
      <c r="B290" s="112" t="s">
        <v>93</v>
      </c>
      <c r="C290" s="112" t="s">
        <v>52</v>
      </c>
      <c r="D290" s="113" t="s">
        <v>94</v>
      </c>
      <c r="E290" s="114" t="s">
        <v>59</v>
      </c>
      <c r="F290" s="115">
        <v>4</v>
      </c>
      <c r="G290" s="69"/>
      <c r="H290" s="70">
        <f t="shared" si="5"/>
        <v>0</v>
      </c>
      <c r="I290" s="71" t="str">
        <f t="shared" si="6"/>
        <v>C</v>
      </c>
      <c r="J290" s="110" t="s">
        <v>60</v>
      </c>
    </row>
    <row r="291" spans="1:10" ht="12.75">
      <c r="A291" s="111">
        <v>221</v>
      </c>
      <c r="B291" s="112" t="s">
        <v>114</v>
      </c>
      <c r="C291" s="112" t="s">
        <v>52</v>
      </c>
      <c r="D291" s="113" t="s">
        <v>115</v>
      </c>
      <c r="E291" s="114" t="s">
        <v>59</v>
      </c>
      <c r="F291" s="115">
        <v>2</v>
      </c>
      <c r="G291" s="69"/>
      <c r="H291" s="70">
        <f t="shared" si="5"/>
        <v>0</v>
      </c>
      <c r="I291" s="71" t="str">
        <f t="shared" si="6"/>
        <v>C</v>
      </c>
      <c r="J291" s="110" t="s">
        <v>60</v>
      </c>
    </row>
    <row r="292" spans="1:10" ht="12.75">
      <c r="A292" s="111">
        <v>222</v>
      </c>
      <c r="B292" s="112" t="s">
        <v>95</v>
      </c>
      <c r="C292" s="112" t="s">
        <v>52</v>
      </c>
      <c r="D292" s="113" t="s">
        <v>96</v>
      </c>
      <c r="E292" s="114" t="s">
        <v>59</v>
      </c>
      <c r="F292" s="115">
        <v>6</v>
      </c>
      <c r="G292" s="69"/>
      <c r="H292" s="70">
        <f t="shared" si="5"/>
        <v>0</v>
      </c>
      <c r="I292" s="71" t="str">
        <f t="shared" si="6"/>
        <v>C</v>
      </c>
      <c r="J292" s="110" t="s">
        <v>60</v>
      </c>
    </row>
    <row r="293" spans="1:10" ht="12.75">
      <c r="A293" s="111">
        <v>223</v>
      </c>
      <c r="B293" s="112" t="s">
        <v>161</v>
      </c>
      <c r="C293" s="112" t="s">
        <v>52</v>
      </c>
      <c r="D293" s="113" t="s">
        <v>162</v>
      </c>
      <c r="E293" s="114" t="s">
        <v>59</v>
      </c>
      <c r="F293" s="115">
        <v>2</v>
      </c>
      <c r="G293" s="69"/>
      <c r="H293" s="70">
        <f t="shared" si="5"/>
        <v>0</v>
      </c>
      <c r="I293" s="71" t="str">
        <f t="shared" si="6"/>
        <v>C</v>
      </c>
      <c r="J293" s="110" t="s">
        <v>60</v>
      </c>
    </row>
    <row r="294" spans="1:10" ht="12.75">
      <c r="A294" s="111">
        <v>224</v>
      </c>
      <c r="B294" s="112" t="s">
        <v>97</v>
      </c>
      <c r="C294" s="112" t="s">
        <v>52</v>
      </c>
      <c r="D294" s="113" t="s">
        <v>116</v>
      </c>
      <c r="E294" s="114" t="s">
        <v>59</v>
      </c>
      <c r="F294" s="115">
        <v>2</v>
      </c>
      <c r="G294" s="69"/>
      <c r="H294" s="70">
        <f t="shared" si="5"/>
        <v>0</v>
      </c>
      <c r="I294" s="71" t="str">
        <f t="shared" si="6"/>
        <v>C</v>
      </c>
      <c r="J294" s="110" t="s">
        <v>60</v>
      </c>
    </row>
    <row r="295" spans="1:10" ht="12.75">
      <c r="A295" s="111">
        <v>225</v>
      </c>
      <c r="B295" s="112" t="s">
        <v>97</v>
      </c>
      <c r="C295" s="112" t="s">
        <v>52</v>
      </c>
      <c r="D295" s="113" t="s">
        <v>98</v>
      </c>
      <c r="E295" s="114" t="s">
        <v>59</v>
      </c>
      <c r="F295" s="115">
        <v>1</v>
      </c>
      <c r="G295" s="69"/>
      <c r="H295" s="70">
        <f t="shared" si="5"/>
        <v>0</v>
      </c>
      <c r="I295" s="71" t="str">
        <f t="shared" si="6"/>
        <v>C</v>
      </c>
      <c r="J295" s="110" t="s">
        <v>60</v>
      </c>
    </row>
    <row r="296" spans="1:10" ht="12.75">
      <c r="A296" s="111">
        <v>226</v>
      </c>
      <c r="B296" s="112" t="s">
        <v>108</v>
      </c>
      <c r="C296" s="112" t="s">
        <v>52</v>
      </c>
      <c r="D296" s="113" t="s">
        <v>109</v>
      </c>
      <c r="E296" s="114" t="s">
        <v>59</v>
      </c>
      <c r="F296" s="115">
        <v>1</v>
      </c>
      <c r="G296" s="69"/>
      <c r="H296" s="70">
        <f t="shared" si="5"/>
        <v>0</v>
      </c>
      <c r="I296" s="71" t="str">
        <f t="shared" si="6"/>
        <v>C</v>
      </c>
      <c r="J296" s="110" t="s">
        <v>60</v>
      </c>
    </row>
    <row r="297" spans="1:10" ht="12.75">
      <c r="A297" s="178">
        <v>227</v>
      </c>
      <c r="B297" s="166" t="s">
        <v>99</v>
      </c>
      <c r="C297" s="166" t="s">
        <v>52</v>
      </c>
      <c r="D297" s="167" t="s">
        <v>100</v>
      </c>
      <c r="E297" s="168" t="s">
        <v>101</v>
      </c>
      <c r="F297" s="117">
        <v>8.41</v>
      </c>
      <c r="G297" s="143"/>
      <c r="H297" s="70">
        <f t="shared" si="5"/>
        <v>0</v>
      </c>
      <c r="I297" s="71" t="str">
        <f t="shared" si="6"/>
        <v>C</v>
      </c>
      <c r="J297" s="147" t="s">
        <v>60</v>
      </c>
    </row>
    <row r="298" spans="1:10" ht="12.75">
      <c r="A298" s="165">
        <v>228</v>
      </c>
      <c r="B298" s="166" t="s">
        <v>200</v>
      </c>
      <c r="C298" s="166" t="s">
        <v>52</v>
      </c>
      <c r="D298" s="167" t="s">
        <v>201</v>
      </c>
      <c r="E298" s="168" t="s">
        <v>76</v>
      </c>
      <c r="F298" s="117">
        <v>73.4</v>
      </c>
      <c r="G298" s="143"/>
      <c r="H298" s="70">
        <f t="shared" si="5"/>
        <v>0</v>
      </c>
      <c r="I298" s="71" t="str">
        <f t="shared" si="6"/>
        <v>C</v>
      </c>
      <c r="J298" s="147" t="s">
        <v>60</v>
      </c>
    </row>
    <row r="299" spans="1:10" ht="12.75">
      <c r="A299" s="111">
        <v>229</v>
      </c>
      <c r="B299" s="112" t="s">
        <v>102</v>
      </c>
      <c r="C299" s="112" t="s">
        <v>52</v>
      </c>
      <c r="D299" s="113" t="s">
        <v>103</v>
      </c>
      <c r="E299" s="114" t="s">
        <v>76</v>
      </c>
      <c r="F299" s="115">
        <v>75.77</v>
      </c>
      <c r="G299" s="69"/>
      <c r="H299" s="70">
        <f t="shared" si="5"/>
        <v>0</v>
      </c>
      <c r="I299" s="71" t="str">
        <f t="shared" si="6"/>
        <v>C</v>
      </c>
      <c r="J299" s="110" t="s">
        <v>60</v>
      </c>
    </row>
    <row r="300" spans="1:10" ht="12.75">
      <c r="A300" s="111">
        <v>230</v>
      </c>
      <c r="B300" s="112" t="s">
        <v>86</v>
      </c>
      <c r="C300" s="112" t="s">
        <v>52</v>
      </c>
      <c r="D300" s="113" t="s">
        <v>192</v>
      </c>
      <c r="E300" s="114" t="s">
        <v>76</v>
      </c>
      <c r="F300" s="115">
        <v>19.85</v>
      </c>
      <c r="G300" s="69"/>
      <c r="H300" s="70">
        <f t="shared" si="5"/>
        <v>0</v>
      </c>
      <c r="I300" s="71" t="str">
        <f t="shared" si="6"/>
        <v>C</v>
      </c>
      <c r="J300" s="110" t="s">
        <v>60</v>
      </c>
    </row>
    <row r="301" spans="1:10" ht="12.75">
      <c r="A301" s="111">
        <v>231</v>
      </c>
      <c r="B301" s="112" t="s">
        <v>105</v>
      </c>
      <c r="C301" s="112" t="s">
        <v>52</v>
      </c>
      <c r="D301" s="113" t="s">
        <v>196</v>
      </c>
      <c r="E301" s="114" t="s">
        <v>136</v>
      </c>
      <c r="F301" s="115">
        <v>1</v>
      </c>
      <c r="G301" s="69"/>
      <c r="H301" s="70">
        <f t="shared" si="5"/>
        <v>0</v>
      </c>
      <c r="I301" s="71" t="str">
        <f t="shared" si="6"/>
        <v>C</v>
      </c>
      <c r="J301" s="110" t="s">
        <v>60</v>
      </c>
    </row>
    <row r="302" spans="1:10" ht="12.75">
      <c r="A302" s="111">
        <v>232</v>
      </c>
      <c r="B302" s="112" t="s">
        <v>202</v>
      </c>
      <c r="C302" s="112" t="s">
        <v>52</v>
      </c>
      <c r="D302" s="113" t="s">
        <v>203</v>
      </c>
      <c r="E302" s="114" t="s">
        <v>136</v>
      </c>
      <c r="F302" s="115">
        <v>3</v>
      </c>
      <c r="G302" s="69"/>
      <c r="H302" s="70">
        <f t="shared" si="5"/>
        <v>0</v>
      </c>
      <c r="I302" s="71" t="str">
        <f t="shared" si="6"/>
        <v>C</v>
      </c>
      <c r="J302" s="110" t="s">
        <v>60</v>
      </c>
    </row>
    <row r="303" spans="1:10" ht="12.75">
      <c r="A303" s="98"/>
      <c r="B303" s="99"/>
      <c r="C303" s="99"/>
      <c r="D303" s="100" t="s">
        <v>204</v>
      </c>
      <c r="E303" s="99"/>
      <c r="F303" s="99"/>
      <c r="G303" s="154"/>
      <c r="H303" s="99"/>
      <c r="I303" s="177"/>
      <c r="J303" s="101"/>
    </row>
    <row r="304" spans="1:10" ht="12.75">
      <c r="A304" s="111">
        <v>233</v>
      </c>
      <c r="B304" s="112" t="s">
        <v>114</v>
      </c>
      <c r="C304" s="112" t="s">
        <v>52</v>
      </c>
      <c r="D304" s="113" t="s">
        <v>115</v>
      </c>
      <c r="E304" s="114" t="s">
        <v>59</v>
      </c>
      <c r="F304" s="115">
        <v>3</v>
      </c>
      <c r="G304" s="69"/>
      <c r="H304" s="70">
        <f t="shared" si="5"/>
        <v>0</v>
      </c>
      <c r="I304" s="71" t="str">
        <f t="shared" si="6"/>
        <v>C</v>
      </c>
      <c r="J304" s="110" t="s">
        <v>60</v>
      </c>
    </row>
    <row r="305" spans="1:10" ht="12.75">
      <c r="A305" s="111">
        <v>234</v>
      </c>
      <c r="B305" s="112" t="s">
        <v>156</v>
      </c>
      <c r="C305" s="112" t="s">
        <v>52</v>
      </c>
      <c r="D305" s="113" t="s">
        <v>157</v>
      </c>
      <c r="E305" s="114" t="s">
        <v>101</v>
      </c>
      <c r="F305" s="115">
        <v>21.7</v>
      </c>
      <c r="G305" s="69"/>
      <c r="H305" s="70">
        <f t="shared" si="5"/>
        <v>0</v>
      </c>
      <c r="I305" s="71" t="str">
        <f t="shared" si="6"/>
        <v>C</v>
      </c>
      <c r="J305" s="110" t="s">
        <v>60</v>
      </c>
    </row>
    <row r="306" spans="1:10" ht="12.75">
      <c r="A306" s="111">
        <v>235</v>
      </c>
      <c r="B306" s="112" t="s">
        <v>200</v>
      </c>
      <c r="C306" s="112" t="s">
        <v>52</v>
      </c>
      <c r="D306" s="113" t="s">
        <v>201</v>
      </c>
      <c r="E306" s="114" t="s">
        <v>76</v>
      </c>
      <c r="F306" s="115">
        <v>38.8</v>
      </c>
      <c r="G306" s="69"/>
      <c r="H306" s="70">
        <f t="shared" si="5"/>
        <v>0</v>
      </c>
      <c r="I306" s="71" t="str">
        <f t="shared" si="6"/>
        <v>C</v>
      </c>
      <c r="J306" s="110" t="s">
        <v>60</v>
      </c>
    </row>
    <row r="307" spans="1:10" ht="12.75">
      <c r="A307" s="111">
        <v>236</v>
      </c>
      <c r="B307" s="112" t="s">
        <v>102</v>
      </c>
      <c r="C307" s="112" t="s">
        <v>52</v>
      </c>
      <c r="D307" s="113" t="s">
        <v>103</v>
      </c>
      <c r="E307" s="114" t="s">
        <v>76</v>
      </c>
      <c r="F307" s="115">
        <v>6.41</v>
      </c>
      <c r="G307" s="69"/>
      <c r="H307" s="70">
        <f t="shared" si="5"/>
        <v>0</v>
      </c>
      <c r="I307" s="71" t="str">
        <f t="shared" si="6"/>
        <v>C</v>
      </c>
      <c r="J307" s="110" t="s">
        <v>60</v>
      </c>
    </row>
    <row r="308" spans="1:10" ht="12.75">
      <c r="A308" s="111">
        <v>237</v>
      </c>
      <c r="B308" s="112" t="s">
        <v>205</v>
      </c>
      <c r="C308" s="112" t="s">
        <v>52</v>
      </c>
      <c r="D308" s="113" t="s">
        <v>206</v>
      </c>
      <c r="E308" s="114" t="s">
        <v>207</v>
      </c>
      <c r="F308" s="115">
        <v>3</v>
      </c>
      <c r="G308" s="69"/>
      <c r="H308" s="70">
        <f t="shared" si="5"/>
        <v>0</v>
      </c>
      <c r="I308" s="71" t="str">
        <f t="shared" si="6"/>
        <v>C</v>
      </c>
      <c r="J308" s="110" t="s">
        <v>60</v>
      </c>
    </row>
    <row r="309" spans="1:10" ht="12.75">
      <c r="A309" s="111">
        <v>238</v>
      </c>
      <c r="B309" s="112" t="s">
        <v>86</v>
      </c>
      <c r="C309" s="112" t="s">
        <v>52</v>
      </c>
      <c r="D309" s="113" t="s">
        <v>104</v>
      </c>
      <c r="E309" s="114" t="s">
        <v>76</v>
      </c>
      <c r="F309" s="115">
        <v>46.2</v>
      </c>
      <c r="G309" s="69"/>
      <c r="H309" s="70">
        <f t="shared" si="5"/>
        <v>0</v>
      </c>
      <c r="I309" s="71" t="str">
        <f t="shared" si="6"/>
        <v>C</v>
      </c>
      <c r="J309" s="110" t="s">
        <v>60</v>
      </c>
    </row>
    <row r="310" spans="1:10" ht="12.75">
      <c r="A310" s="111">
        <v>239</v>
      </c>
      <c r="B310" s="112" t="s">
        <v>105</v>
      </c>
      <c r="C310" s="112" t="s">
        <v>52</v>
      </c>
      <c r="D310" s="113" t="s">
        <v>196</v>
      </c>
      <c r="E310" s="114" t="s">
        <v>136</v>
      </c>
      <c r="F310" s="115">
        <v>2</v>
      </c>
      <c r="G310" s="69"/>
      <c r="H310" s="70">
        <f t="shared" si="5"/>
        <v>0</v>
      </c>
      <c r="I310" s="71" t="str">
        <f t="shared" si="6"/>
        <v>C</v>
      </c>
      <c r="J310" s="110" t="s">
        <v>60</v>
      </c>
    </row>
    <row r="311" spans="1:10" ht="12.75">
      <c r="A311" s="98"/>
      <c r="B311" s="99"/>
      <c r="C311" s="99"/>
      <c r="D311" s="100" t="s">
        <v>208</v>
      </c>
      <c r="E311" s="99"/>
      <c r="F311" s="99"/>
      <c r="G311" s="154"/>
      <c r="H311" s="99"/>
      <c r="I311" s="177"/>
      <c r="J311" s="101"/>
    </row>
    <row r="312" spans="1:10" ht="12.75">
      <c r="A312" s="111">
        <v>240</v>
      </c>
      <c r="B312" s="112" t="s">
        <v>114</v>
      </c>
      <c r="C312" s="112" t="s">
        <v>52</v>
      </c>
      <c r="D312" s="113" t="s">
        <v>115</v>
      </c>
      <c r="E312" s="114" t="s">
        <v>59</v>
      </c>
      <c r="F312" s="115">
        <v>4</v>
      </c>
      <c r="G312" s="69"/>
      <c r="H312" s="70">
        <f t="shared" si="5"/>
        <v>0</v>
      </c>
      <c r="I312" s="71" t="str">
        <f t="shared" si="6"/>
        <v>C</v>
      </c>
      <c r="J312" s="110" t="s">
        <v>60</v>
      </c>
    </row>
    <row r="313" spans="1:10" ht="12.75">
      <c r="A313" s="111">
        <v>241</v>
      </c>
      <c r="B313" s="112" t="s">
        <v>156</v>
      </c>
      <c r="C313" s="112" t="s">
        <v>52</v>
      </c>
      <c r="D313" s="113" t="s">
        <v>157</v>
      </c>
      <c r="E313" s="114" t="s">
        <v>101</v>
      </c>
      <c r="F313" s="115">
        <v>18.73</v>
      </c>
      <c r="G313" s="69"/>
      <c r="H313" s="70">
        <f t="shared" si="5"/>
        <v>0</v>
      </c>
      <c r="I313" s="71" t="str">
        <f t="shared" si="6"/>
        <v>C</v>
      </c>
      <c r="J313" s="110" t="s">
        <v>60</v>
      </c>
    </row>
    <row r="314" spans="1:10" ht="12.75">
      <c r="A314" s="111">
        <v>242</v>
      </c>
      <c r="B314" s="112" t="s">
        <v>200</v>
      </c>
      <c r="C314" s="112" t="s">
        <v>52</v>
      </c>
      <c r="D314" s="113" t="s">
        <v>201</v>
      </c>
      <c r="E314" s="114" t="s">
        <v>76</v>
      </c>
      <c r="F314" s="115">
        <v>38.78</v>
      </c>
      <c r="G314" s="69"/>
      <c r="H314" s="70">
        <f t="shared" si="5"/>
        <v>0</v>
      </c>
      <c r="I314" s="71" t="str">
        <f t="shared" si="6"/>
        <v>C</v>
      </c>
      <c r="J314" s="110" t="s">
        <v>60</v>
      </c>
    </row>
    <row r="315" spans="1:10" ht="12.75">
      <c r="A315" s="111">
        <v>243</v>
      </c>
      <c r="B315" s="112" t="s">
        <v>102</v>
      </c>
      <c r="C315" s="112" t="s">
        <v>52</v>
      </c>
      <c r="D315" s="113" t="s">
        <v>103</v>
      </c>
      <c r="E315" s="114" t="s">
        <v>76</v>
      </c>
      <c r="F315" s="115">
        <v>38.62</v>
      </c>
      <c r="G315" s="69"/>
      <c r="H315" s="70">
        <f t="shared" si="5"/>
        <v>0</v>
      </c>
      <c r="I315" s="71" t="str">
        <f t="shared" si="6"/>
        <v>C</v>
      </c>
      <c r="J315" s="110" t="s">
        <v>60</v>
      </c>
    </row>
    <row r="316" spans="1:10" ht="12.75">
      <c r="A316" s="111">
        <v>244</v>
      </c>
      <c r="B316" s="112" t="s">
        <v>86</v>
      </c>
      <c r="C316" s="112" t="s">
        <v>52</v>
      </c>
      <c r="D316" s="113" t="s">
        <v>104</v>
      </c>
      <c r="E316" s="114" t="s">
        <v>76</v>
      </c>
      <c r="F316" s="115">
        <v>39.22</v>
      </c>
      <c r="G316" s="69"/>
      <c r="H316" s="70">
        <f t="shared" si="5"/>
        <v>0</v>
      </c>
      <c r="I316" s="71" t="str">
        <f t="shared" si="6"/>
        <v>C</v>
      </c>
      <c r="J316" s="110" t="s">
        <v>60</v>
      </c>
    </row>
    <row r="317" spans="1:10" ht="12.75">
      <c r="A317" s="111">
        <v>245</v>
      </c>
      <c r="B317" s="112" t="s">
        <v>209</v>
      </c>
      <c r="C317" s="112" t="s">
        <v>52</v>
      </c>
      <c r="D317" s="113" t="s">
        <v>196</v>
      </c>
      <c r="E317" s="114" t="s">
        <v>136</v>
      </c>
      <c r="F317" s="115">
        <v>2</v>
      </c>
      <c r="G317" s="69"/>
      <c r="H317" s="70">
        <f t="shared" si="5"/>
        <v>0</v>
      </c>
      <c r="I317" s="71" t="str">
        <f t="shared" si="6"/>
        <v>C</v>
      </c>
      <c r="J317" s="110" t="s">
        <v>60</v>
      </c>
    </row>
    <row r="318" spans="1:10" ht="12.75">
      <c r="A318" s="98"/>
      <c r="B318" s="99"/>
      <c r="C318" s="99"/>
      <c r="D318" s="100" t="s">
        <v>210</v>
      </c>
      <c r="E318" s="99"/>
      <c r="F318" s="99"/>
      <c r="G318" s="154"/>
      <c r="H318" s="99"/>
      <c r="I318" s="177"/>
      <c r="J318" s="101"/>
    </row>
    <row r="319" spans="1:10" ht="12.75">
      <c r="A319" s="111">
        <v>246</v>
      </c>
      <c r="B319" s="112" t="s">
        <v>114</v>
      </c>
      <c r="C319" s="112" t="s">
        <v>52</v>
      </c>
      <c r="D319" s="113" t="s">
        <v>115</v>
      </c>
      <c r="E319" s="114" t="s">
        <v>59</v>
      </c>
      <c r="F319" s="115">
        <v>1</v>
      </c>
      <c r="G319" s="69"/>
      <c r="H319" s="70">
        <f t="shared" si="5"/>
        <v>0</v>
      </c>
      <c r="I319" s="71" t="str">
        <f t="shared" si="6"/>
        <v>C</v>
      </c>
      <c r="J319" s="110" t="s">
        <v>60</v>
      </c>
    </row>
    <row r="320" spans="1:10" ht="12.75">
      <c r="A320" s="111">
        <v>247</v>
      </c>
      <c r="B320" s="112" t="s">
        <v>156</v>
      </c>
      <c r="C320" s="112" t="s">
        <v>52</v>
      </c>
      <c r="D320" s="113" t="s">
        <v>211</v>
      </c>
      <c r="E320" s="114" t="s">
        <v>101</v>
      </c>
      <c r="F320" s="115">
        <v>9.12</v>
      </c>
      <c r="G320" s="69"/>
      <c r="H320" s="70">
        <f t="shared" si="5"/>
        <v>0</v>
      </c>
      <c r="I320" s="71" t="str">
        <f t="shared" si="6"/>
        <v>C</v>
      </c>
      <c r="J320" s="110" t="s">
        <v>60</v>
      </c>
    </row>
    <row r="321" spans="1:10" ht="12.75">
      <c r="A321" s="111">
        <v>248</v>
      </c>
      <c r="B321" s="112" t="s">
        <v>200</v>
      </c>
      <c r="C321" s="112" t="s">
        <v>52</v>
      </c>
      <c r="D321" s="113" t="s">
        <v>201</v>
      </c>
      <c r="E321" s="114" t="s">
        <v>76</v>
      </c>
      <c r="F321" s="115">
        <v>38.08</v>
      </c>
      <c r="G321" s="69"/>
      <c r="H321" s="70">
        <f t="shared" si="5"/>
        <v>0</v>
      </c>
      <c r="I321" s="71" t="str">
        <f t="shared" si="6"/>
        <v>C</v>
      </c>
      <c r="J321" s="110" t="s">
        <v>60</v>
      </c>
    </row>
    <row r="322" spans="1:10" ht="12.75">
      <c r="A322" s="111">
        <v>249</v>
      </c>
      <c r="B322" s="112" t="s">
        <v>102</v>
      </c>
      <c r="C322" s="112" t="s">
        <v>52</v>
      </c>
      <c r="D322" s="113" t="s">
        <v>103</v>
      </c>
      <c r="E322" s="114" t="s">
        <v>76</v>
      </c>
      <c r="F322" s="115">
        <v>1.98</v>
      </c>
      <c r="G322" s="69"/>
      <c r="H322" s="70">
        <f t="shared" si="5"/>
        <v>0</v>
      </c>
      <c r="I322" s="71" t="str">
        <f t="shared" si="6"/>
        <v>C</v>
      </c>
      <c r="J322" s="110" t="s">
        <v>60</v>
      </c>
    </row>
    <row r="323" spans="1:10" ht="12.75">
      <c r="A323" s="111">
        <v>250</v>
      </c>
      <c r="B323" s="112" t="s">
        <v>205</v>
      </c>
      <c r="C323" s="112" t="s">
        <v>52</v>
      </c>
      <c r="D323" s="113" t="s">
        <v>212</v>
      </c>
      <c r="E323" s="114" t="s">
        <v>59</v>
      </c>
      <c r="F323" s="115">
        <v>4</v>
      </c>
      <c r="G323" s="69"/>
      <c r="H323" s="70">
        <f t="shared" si="5"/>
        <v>0</v>
      </c>
      <c r="I323" s="71" t="str">
        <f t="shared" si="6"/>
        <v>C</v>
      </c>
      <c r="J323" s="110" t="s">
        <v>60</v>
      </c>
    </row>
    <row r="324" spans="1:10" ht="12.75">
      <c r="A324" s="111">
        <v>251</v>
      </c>
      <c r="B324" s="112" t="s">
        <v>213</v>
      </c>
      <c r="C324" s="112" t="s">
        <v>52</v>
      </c>
      <c r="D324" s="113" t="s">
        <v>69</v>
      </c>
      <c r="E324" s="114" t="s">
        <v>59</v>
      </c>
      <c r="F324" s="115">
        <v>1</v>
      </c>
      <c r="G324" s="69"/>
      <c r="H324" s="70">
        <f t="shared" si="5"/>
        <v>0</v>
      </c>
      <c r="I324" s="71" t="str">
        <f t="shared" si="6"/>
        <v>C</v>
      </c>
      <c r="J324" s="110" t="s">
        <v>60</v>
      </c>
    </row>
    <row r="325" spans="1:10" ht="12.75">
      <c r="A325" s="111">
        <v>252</v>
      </c>
      <c r="B325" s="112" t="s">
        <v>86</v>
      </c>
      <c r="C325" s="112" t="s">
        <v>52</v>
      </c>
      <c r="D325" s="113" t="s">
        <v>104</v>
      </c>
      <c r="E325" s="114" t="s">
        <v>76</v>
      </c>
      <c r="F325" s="115">
        <v>10.57</v>
      </c>
      <c r="G325" s="69"/>
      <c r="H325" s="70">
        <f t="shared" si="5"/>
        <v>0</v>
      </c>
      <c r="I325" s="71" t="str">
        <f t="shared" si="6"/>
        <v>C</v>
      </c>
      <c r="J325" s="110" t="s">
        <v>60</v>
      </c>
    </row>
    <row r="326" spans="1:10" ht="12.75">
      <c r="A326" s="111">
        <v>253</v>
      </c>
      <c r="B326" s="112" t="s">
        <v>105</v>
      </c>
      <c r="C326" s="112" t="s">
        <v>52</v>
      </c>
      <c r="D326" s="113" t="s">
        <v>196</v>
      </c>
      <c r="E326" s="114" t="s">
        <v>136</v>
      </c>
      <c r="F326" s="115">
        <v>1</v>
      </c>
      <c r="G326" s="69"/>
      <c r="H326" s="70">
        <f t="shared" si="5"/>
        <v>0</v>
      </c>
      <c r="I326" s="71" t="str">
        <f t="shared" si="6"/>
        <v>C</v>
      </c>
      <c r="J326" s="110" t="s">
        <v>60</v>
      </c>
    </row>
    <row r="327" spans="1:10" ht="12.75">
      <c r="A327" s="98"/>
      <c r="B327" s="99"/>
      <c r="C327" s="99"/>
      <c r="D327" s="100" t="s">
        <v>214</v>
      </c>
      <c r="E327" s="99"/>
      <c r="F327" s="99"/>
      <c r="G327" s="154"/>
      <c r="H327" s="99"/>
      <c r="I327" s="177"/>
      <c r="J327" s="101"/>
    </row>
    <row r="328" spans="1:10" ht="12.75">
      <c r="A328" s="111">
        <v>254</v>
      </c>
      <c r="B328" s="112" t="s">
        <v>156</v>
      </c>
      <c r="C328" s="112" t="s">
        <v>52</v>
      </c>
      <c r="D328" s="113" t="s">
        <v>157</v>
      </c>
      <c r="E328" s="114" t="s">
        <v>101</v>
      </c>
      <c r="F328" s="115">
        <v>11.16</v>
      </c>
      <c r="G328" s="69"/>
      <c r="H328" s="70">
        <f t="shared" si="5"/>
        <v>0</v>
      </c>
      <c r="I328" s="71" t="str">
        <f t="shared" si="6"/>
        <v>C</v>
      </c>
      <c r="J328" s="110" t="s">
        <v>60</v>
      </c>
    </row>
    <row r="329" spans="1:10" ht="12.75">
      <c r="A329" s="111">
        <v>255</v>
      </c>
      <c r="B329" s="112" t="s">
        <v>200</v>
      </c>
      <c r="C329" s="112" t="s">
        <v>52</v>
      </c>
      <c r="D329" s="113" t="s">
        <v>201</v>
      </c>
      <c r="E329" s="114" t="s">
        <v>76</v>
      </c>
      <c r="F329" s="115">
        <v>7.33</v>
      </c>
      <c r="G329" s="69"/>
      <c r="H329" s="70">
        <f t="shared" si="5"/>
        <v>0</v>
      </c>
      <c r="I329" s="71" t="str">
        <f t="shared" si="6"/>
        <v>C</v>
      </c>
      <c r="J329" s="110" t="s">
        <v>60</v>
      </c>
    </row>
    <row r="330" spans="1:10" ht="12.75">
      <c r="A330" s="111">
        <v>256</v>
      </c>
      <c r="B330" s="112" t="s">
        <v>102</v>
      </c>
      <c r="C330" s="112" t="s">
        <v>52</v>
      </c>
      <c r="D330" s="113" t="s">
        <v>103</v>
      </c>
      <c r="E330" s="114" t="s">
        <v>76</v>
      </c>
      <c r="F330" s="115">
        <v>76.9</v>
      </c>
      <c r="G330" s="69"/>
      <c r="H330" s="70">
        <f>+IF(AND(F330="",G330=""),"",ROUND(F330*G330,2))</f>
        <v>0</v>
      </c>
      <c r="I330" s="71" t="str">
        <f t="shared" si="6"/>
        <v>C</v>
      </c>
      <c r="J330" s="110" t="s">
        <v>60</v>
      </c>
    </row>
    <row r="331" spans="1:10" ht="12.75">
      <c r="A331" s="111">
        <v>257</v>
      </c>
      <c r="B331" s="112" t="s">
        <v>86</v>
      </c>
      <c r="C331" s="112" t="s">
        <v>52</v>
      </c>
      <c r="D331" s="113" t="s">
        <v>104</v>
      </c>
      <c r="E331" s="114" t="s">
        <v>76</v>
      </c>
      <c r="F331" s="115">
        <v>23.83</v>
      </c>
      <c r="G331" s="69"/>
      <c r="H331" s="70">
        <f>+IF(AND(F331="",G331=""),"",ROUND(F331*G331,2))</f>
        <v>0</v>
      </c>
      <c r="I331" s="71" t="str">
        <f t="shared" si="6"/>
        <v>C</v>
      </c>
      <c r="J331" s="110" t="s">
        <v>60</v>
      </c>
    </row>
    <row r="332" spans="1:10" ht="12.75">
      <c r="A332" s="111">
        <v>258</v>
      </c>
      <c r="B332" s="112" t="s">
        <v>105</v>
      </c>
      <c r="C332" s="112" t="s">
        <v>52</v>
      </c>
      <c r="D332" s="113" t="s">
        <v>196</v>
      </c>
      <c r="E332" s="114" t="s">
        <v>136</v>
      </c>
      <c r="F332" s="115">
        <v>1</v>
      </c>
      <c r="G332" s="69"/>
      <c r="H332" s="70">
        <f t="shared" si="5"/>
        <v>0</v>
      </c>
      <c r="I332" s="71" t="str">
        <f t="shared" si="6"/>
        <v>C</v>
      </c>
      <c r="J332" s="110" t="s">
        <v>60</v>
      </c>
    </row>
    <row r="333" spans="1:10" ht="12.75">
      <c r="A333" s="98"/>
      <c r="B333" s="99"/>
      <c r="C333" s="99"/>
      <c r="D333" s="100" t="s">
        <v>215</v>
      </c>
      <c r="E333" s="99"/>
      <c r="F333" s="99"/>
      <c r="G333" s="154"/>
      <c r="H333" s="99"/>
      <c r="I333" s="177"/>
      <c r="J333" s="101"/>
    </row>
    <row r="334" spans="1:10" ht="12.75">
      <c r="A334" s="111">
        <v>259</v>
      </c>
      <c r="B334" s="112" t="s">
        <v>114</v>
      </c>
      <c r="C334" s="112" t="s">
        <v>52</v>
      </c>
      <c r="D334" s="113" t="s">
        <v>115</v>
      </c>
      <c r="E334" s="114" t="s">
        <v>59</v>
      </c>
      <c r="F334" s="115">
        <v>4</v>
      </c>
      <c r="G334" s="69"/>
      <c r="H334" s="70">
        <f t="shared" si="5"/>
        <v>0</v>
      </c>
      <c r="I334" s="71" t="str">
        <f t="shared" si="6"/>
        <v>C</v>
      </c>
      <c r="J334" s="110" t="s">
        <v>60</v>
      </c>
    </row>
    <row r="335" spans="1:10" ht="12.75">
      <c r="A335" s="111">
        <v>260</v>
      </c>
      <c r="B335" s="112" t="s">
        <v>156</v>
      </c>
      <c r="C335" s="112" t="s">
        <v>52</v>
      </c>
      <c r="D335" s="113" t="s">
        <v>157</v>
      </c>
      <c r="E335" s="114" t="s">
        <v>101</v>
      </c>
      <c r="F335" s="115">
        <v>21.29</v>
      </c>
      <c r="G335" s="69"/>
      <c r="H335" s="70">
        <f t="shared" si="5"/>
        <v>0</v>
      </c>
      <c r="I335" s="71" t="str">
        <f t="shared" si="6"/>
        <v>C</v>
      </c>
      <c r="J335" s="110" t="s">
        <v>60</v>
      </c>
    </row>
    <row r="336" spans="1:10" ht="12.75">
      <c r="A336" s="111">
        <v>261</v>
      </c>
      <c r="B336" s="112" t="s">
        <v>200</v>
      </c>
      <c r="C336" s="112" t="s">
        <v>52</v>
      </c>
      <c r="D336" s="113" t="s">
        <v>201</v>
      </c>
      <c r="E336" s="114" t="s">
        <v>76</v>
      </c>
      <c r="F336" s="115">
        <v>37.73</v>
      </c>
      <c r="G336" s="69"/>
      <c r="H336" s="70">
        <f t="shared" si="5"/>
        <v>0</v>
      </c>
      <c r="I336" s="71" t="str">
        <f t="shared" si="6"/>
        <v>C</v>
      </c>
      <c r="J336" s="110" t="s">
        <v>60</v>
      </c>
    </row>
    <row r="337" spans="1:10" ht="12.75">
      <c r="A337" s="111">
        <v>262</v>
      </c>
      <c r="B337" s="112" t="s">
        <v>102</v>
      </c>
      <c r="C337" s="112" t="s">
        <v>52</v>
      </c>
      <c r="D337" s="113" t="s">
        <v>103</v>
      </c>
      <c r="E337" s="114" t="s">
        <v>76</v>
      </c>
      <c r="F337" s="115">
        <v>21.44</v>
      </c>
      <c r="G337" s="69"/>
      <c r="H337" s="70">
        <f t="shared" si="5"/>
        <v>0</v>
      </c>
      <c r="I337" s="71" t="str">
        <f t="shared" si="6"/>
        <v>C</v>
      </c>
      <c r="J337" s="110" t="s">
        <v>60</v>
      </c>
    </row>
    <row r="338" spans="1:10" ht="12.75">
      <c r="A338" s="111">
        <v>263</v>
      </c>
      <c r="B338" s="112" t="s">
        <v>205</v>
      </c>
      <c r="C338" s="112" t="s">
        <v>52</v>
      </c>
      <c r="D338" s="113" t="s">
        <v>216</v>
      </c>
      <c r="E338" s="114" t="s">
        <v>59</v>
      </c>
      <c r="F338" s="115">
        <v>1</v>
      </c>
      <c r="G338" s="69"/>
      <c r="H338" s="70">
        <f t="shared" si="5"/>
        <v>0</v>
      </c>
      <c r="I338" s="71" t="str">
        <f t="shared" si="6"/>
        <v>C</v>
      </c>
      <c r="J338" s="110" t="s">
        <v>60</v>
      </c>
    </row>
    <row r="339" spans="1:10" ht="12.75">
      <c r="A339" s="111">
        <v>264</v>
      </c>
      <c r="B339" s="112" t="s">
        <v>86</v>
      </c>
      <c r="C339" s="112" t="s">
        <v>52</v>
      </c>
      <c r="D339" s="113" t="s">
        <v>104</v>
      </c>
      <c r="E339" s="114" t="s">
        <v>76</v>
      </c>
      <c r="F339" s="115">
        <v>45.24</v>
      </c>
      <c r="G339" s="69"/>
      <c r="H339" s="70">
        <f t="shared" si="5"/>
        <v>0</v>
      </c>
      <c r="I339" s="71" t="str">
        <f t="shared" si="6"/>
        <v>C</v>
      </c>
      <c r="J339" s="110" t="s">
        <v>60</v>
      </c>
    </row>
    <row r="340" spans="1:10" ht="12.75">
      <c r="A340" s="111">
        <v>265</v>
      </c>
      <c r="B340" s="112" t="s">
        <v>105</v>
      </c>
      <c r="C340" s="112" t="s">
        <v>52</v>
      </c>
      <c r="D340" s="113" t="s">
        <v>196</v>
      </c>
      <c r="E340" s="114" t="s">
        <v>136</v>
      </c>
      <c r="F340" s="115">
        <v>2</v>
      </c>
      <c r="G340" s="69"/>
      <c r="H340" s="70">
        <f t="shared" si="5"/>
        <v>0</v>
      </c>
      <c r="I340" s="71" t="str">
        <f t="shared" si="6"/>
        <v>C</v>
      </c>
      <c r="J340" s="110" t="s">
        <v>60</v>
      </c>
    </row>
    <row r="341" spans="1:10" ht="12.75">
      <c r="A341" s="98"/>
      <c r="B341" s="99"/>
      <c r="C341" s="99"/>
      <c r="D341" s="100" t="s">
        <v>217</v>
      </c>
      <c r="E341" s="99"/>
      <c r="F341" s="99"/>
      <c r="G341" s="154"/>
      <c r="H341" s="99"/>
      <c r="I341" s="177"/>
      <c r="J341" s="101"/>
    </row>
    <row r="342" spans="1:10" ht="12.75">
      <c r="A342" s="111">
        <v>266</v>
      </c>
      <c r="B342" s="112" t="s">
        <v>200</v>
      </c>
      <c r="C342" s="112" t="s">
        <v>52</v>
      </c>
      <c r="D342" s="113" t="s">
        <v>201</v>
      </c>
      <c r="E342" s="114" t="s">
        <v>76</v>
      </c>
      <c r="F342" s="115">
        <v>8.26</v>
      </c>
      <c r="G342" s="69"/>
      <c r="H342" s="70">
        <f t="shared" si="5"/>
        <v>0</v>
      </c>
      <c r="I342" s="71" t="str">
        <f t="shared" si="6"/>
        <v>C</v>
      </c>
      <c r="J342" s="110" t="s">
        <v>60</v>
      </c>
    </row>
    <row r="343" spans="1:10" ht="12.75">
      <c r="A343" s="111">
        <v>267</v>
      </c>
      <c r="B343" s="112" t="s">
        <v>102</v>
      </c>
      <c r="C343" s="112" t="s">
        <v>52</v>
      </c>
      <c r="D343" s="113" t="s">
        <v>103</v>
      </c>
      <c r="E343" s="114" t="s">
        <v>76</v>
      </c>
      <c r="F343" s="115">
        <v>8.86</v>
      </c>
      <c r="G343" s="69"/>
      <c r="H343" s="70">
        <f t="shared" si="5"/>
        <v>0</v>
      </c>
      <c r="I343" s="71" t="str">
        <f t="shared" si="6"/>
        <v>C</v>
      </c>
      <c r="J343" s="110" t="s">
        <v>60</v>
      </c>
    </row>
    <row r="344" spans="1:10" ht="12.75">
      <c r="A344" s="111">
        <v>268</v>
      </c>
      <c r="B344" s="112" t="s">
        <v>205</v>
      </c>
      <c r="C344" s="112" t="s">
        <v>52</v>
      </c>
      <c r="D344" s="113" t="s">
        <v>218</v>
      </c>
      <c r="E344" s="114" t="s">
        <v>59</v>
      </c>
      <c r="F344" s="115">
        <v>1</v>
      </c>
      <c r="G344" s="69"/>
      <c r="H344" s="70">
        <f t="shared" si="5"/>
        <v>0</v>
      </c>
      <c r="I344" s="71" t="str">
        <f t="shared" si="6"/>
        <v>C</v>
      </c>
      <c r="J344" s="110" t="s">
        <v>60</v>
      </c>
    </row>
    <row r="345" spans="1:10" ht="12.75">
      <c r="A345" s="98"/>
      <c r="B345" s="99"/>
      <c r="C345" s="99"/>
      <c r="D345" s="100" t="s">
        <v>219</v>
      </c>
      <c r="E345" s="99"/>
      <c r="F345" s="99"/>
      <c r="G345" s="154"/>
      <c r="H345" s="99"/>
      <c r="I345" s="177"/>
      <c r="J345" s="101"/>
    </row>
    <row r="346" spans="1:10" ht="12.75">
      <c r="A346" s="111">
        <v>269</v>
      </c>
      <c r="B346" s="112" t="s">
        <v>121</v>
      </c>
      <c r="C346" s="112" t="s">
        <v>52</v>
      </c>
      <c r="D346" s="113" t="s">
        <v>122</v>
      </c>
      <c r="E346" s="114" t="s">
        <v>59</v>
      </c>
      <c r="F346" s="115">
        <v>12</v>
      </c>
      <c r="G346" s="69"/>
      <c r="H346" s="70">
        <f t="shared" si="5"/>
        <v>0</v>
      </c>
      <c r="I346" s="71" t="str">
        <f t="shared" si="6"/>
        <v>C</v>
      </c>
      <c r="J346" s="110" t="s">
        <v>60</v>
      </c>
    </row>
    <row r="347" spans="1:10" ht="12.75">
      <c r="A347" s="98"/>
      <c r="B347" s="99"/>
      <c r="C347" s="99"/>
      <c r="D347" s="100" t="s">
        <v>220</v>
      </c>
      <c r="E347" s="99"/>
      <c r="F347" s="99"/>
      <c r="G347" s="154"/>
      <c r="H347" s="99"/>
      <c r="I347" s="177"/>
      <c r="J347" s="101"/>
    </row>
    <row r="348" spans="1:10" ht="12.75">
      <c r="A348" s="111">
        <v>270</v>
      </c>
      <c r="B348" s="112" t="s">
        <v>139</v>
      </c>
      <c r="C348" s="112" t="s">
        <v>52</v>
      </c>
      <c r="D348" s="113" t="s">
        <v>140</v>
      </c>
      <c r="E348" s="114" t="s">
        <v>101</v>
      </c>
      <c r="F348" s="115">
        <v>6.7</v>
      </c>
      <c r="G348" s="69"/>
      <c r="H348" s="70">
        <f t="shared" si="5"/>
        <v>0</v>
      </c>
      <c r="I348" s="71" t="str">
        <f t="shared" si="6"/>
        <v>C</v>
      </c>
      <c r="J348" s="110" t="s">
        <v>60</v>
      </c>
    </row>
    <row r="349" spans="1:10" ht="12.75">
      <c r="A349" s="111">
        <v>271</v>
      </c>
      <c r="B349" s="112" t="s">
        <v>86</v>
      </c>
      <c r="C349" s="112" t="s">
        <v>52</v>
      </c>
      <c r="D349" s="113" t="s">
        <v>221</v>
      </c>
      <c r="E349" s="114" t="s">
        <v>76</v>
      </c>
      <c r="F349" s="115">
        <v>16.11</v>
      </c>
      <c r="G349" s="69"/>
      <c r="H349" s="70">
        <f t="shared" si="5"/>
        <v>0</v>
      </c>
      <c r="I349" s="71" t="str">
        <f t="shared" si="6"/>
        <v>C</v>
      </c>
      <c r="J349" s="110" t="s">
        <v>60</v>
      </c>
    </row>
    <row r="350" spans="1:10" ht="12.75">
      <c r="A350" s="111">
        <v>272</v>
      </c>
      <c r="B350" s="112" t="s">
        <v>141</v>
      </c>
      <c r="C350" s="112" t="s">
        <v>52</v>
      </c>
      <c r="D350" s="113" t="s">
        <v>142</v>
      </c>
      <c r="E350" s="114" t="s">
        <v>76</v>
      </c>
      <c r="F350" s="115">
        <v>30.91</v>
      </c>
      <c r="G350" s="69"/>
      <c r="H350" s="70">
        <f>+IF(AND(F350="",G350=""),"",ROUND(F350*G350,2))</f>
        <v>0</v>
      </c>
      <c r="I350" s="71" t="str">
        <f t="shared" si="6"/>
        <v>C</v>
      </c>
      <c r="J350" s="110" t="s">
        <v>60</v>
      </c>
    </row>
    <row r="351" spans="1:10" ht="12.75">
      <c r="A351" s="111">
        <v>273</v>
      </c>
      <c r="B351" s="112" t="s">
        <v>187</v>
      </c>
      <c r="C351" s="112" t="s">
        <v>52</v>
      </c>
      <c r="D351" s="113" t="s">
        <v>188</v>
      </c>
      <c r="E351" s="114" t="s">
        <v>136</v>
      </c>
      <c r="F351" s="115">
        <v>1</v>
      </c>
      <c r="G351" s="69"/>
      <c r="H351" s="70">
        <f t="shared" si="5"/>
        <v>0</v>
      </c>
      <c r="I351" s="71" t="str">
        <f t="shared" si="6"/>
        <v>C</v>
      </c>
      <c r="J351" s="110" t="s">
        <v>60</v>
      </c>
    </row>
    <row r="352" spans="1:10" ht="12.75">
      <c r="A352" s="111">
        <v>274</v>
      </c>
      <c r="B352" s="112" t="s">
        <v>153</v>
      </c>
      <c r="C352" s="112" t="s">
        <v>52</v>
      </c>
      <c r="D352" s="113" t="s">
        <v>154</v>
      </c>
      <c r="E352" s="114" t="s">
        <v>136</v>
      </c>
      <c r="F352" s="115">
        <v>1</v>
      </c>
      <c r="G352" s="69"/>
      <c r="H352" s="70">
        <f t="shared" si="5"/>
        <v>0</v>
      </c>
      <c r="I352" s="71" t="str">
        <f t="shared" si="6"/>
        <v>C</v>
      </c>
      <c r="J352" s="110" t="s">
        <v>60</v>
      </c>
    </row>
    <row r="353" spans="1:10" ht="12.75">
      <c r="A353" s="111">
        <v>275</v>
      </c>
      <c r="B353" s="112" t="s">
        <v>134</v>
      </c>
      <c r="C353" s="112" t="s">
        <v>52</v>
      </c>
      <c r="D353" s="113" t="s">
        <v>135</v>
      </c>
      <c r="E353" s="114" t="s">
        <v>101</v>
      </c>
      <c r="F353" s="115">
        <v>6.4</v>
      </c>
      <c r="G353" s="69"/>
      <c r="H353" s="70">
        <f t="shared" si="5"/>
        <v>0</v>
      </c>
      <c r="I353" s="71" t="str">
        <f t="shared" si="6"/>
        <v>C</v>
      </c>
      <c r="J353" s="110" t="s">
        <v>60</v>
      </c>
    </row>
    <row r="354" spans="1:10" ht="12.75">
      <c r="A354" s="98"/>
      <c r="B354" s="99"/>
      <c r="C354" s="99"/>
      <c r="D354" s="100" t="s">
        <v>222</v>
      </c>
      <c r="E354" s="99"/>
      <c r="F354" s="99"/>
      <c r="G354" s="154"/>
      <c r="H354" s="99"/>
      <c r="I354" s="177"/>
      <c r="J354" s="101"/>
    </row>
    <row r="355" spans="1:10" ht="12.75">
      <c r="A355" s="111">
        <v>276</v>
      </c>
      <c r="B355" s="112" t="s">
        <v>86</v>
      </c>
      <c r="C355" s="112" t="s">
        <v>52</v>
      </c>
      <c r="D355" s="113" t="s">
        <v>223</v>
      </c>
      <c r="E355" s="114" t="s">
        <v>76</v>
      </c>
      <c r="F355" s="115">
        <v>24.39</v>
      </c>
      <c r="G355" s="69"/>
      <c r="H355" s="70">
        <f t="shared" si="5"/>
        <v>0</v>
      </c>
      <c r="I355" s="71" t="str">
        <f t="shared" si="6"/>
        <v>C</v>
      </c>
      <c r="J355" s="110" t="s">
        <v>60</v>
      </c>
    </row>
    <row r="356" spans="1:10" ht="12.75">
      <c r="A356" s="165">
        <v>277</v>
      </c>
      <c r="B356" s="112" t="s">
        <v>149</v>
      </c>
      <c r="C356" s="112" t="s">
        <v>52</v>
      </c>
      <c r="D356" s="113" t="s">
        <v>150</v>
      </c>
      <c r="E356" s="114" t="s">
        <v>76</v>
      </c>
      <c r="F356" s="115">
        <v>53.34</v>
      </c>
      <c r="G356" s="69"/>
      <c r="H356" s="70">
        <f t="shared" si="5"/>
        <v>0</v>
      </c>
      <c r="I356" s="71" t="str">
        <f t="shared" si="6"/>
        <v>C</v>
      </c>
      <c r="J356" s="110" t="s">
        <v>60</v>
      </c>
    </row>
    <row r="357" spans="1:10" ht="12.75">
      <c r="A357" s="111">
        <v>278</v>
      </c>
      <c r="B357" s="112" t="s">
        <v>224</v>
      </c>
      <c r="C357" s="112" t="s">
        <v>52</v>
      </c>
      <c r="D357" s="113" t="s">
        <v>225</v>
      </c>
      <c r="E357" s="114" t="s">
        <v>136</v>
      </c>
      <c r="F357" s="115">
        <v>5</v>
      </c>
      <c r="G357" s="69"/>
      <c r="H357" s="70">
        <f t="shared" si="5"/>
        <v>0</v>
      </c>
      <c r="I357" s="71" t="str">
        <f t="shared" si="6"/>
        <v>C</v>
      </c>
      <c r="J357" s="110" t="s">
        <v>60</v>
      </c>
    </row>
    <row r="358" spans="1:10" ht="12.75">
      <c r="A358" s="111">
        <v>279</v>
      </c>
      <c r="B358" s="112" t="s">
        <v>153</v>
      </c>
      <c r="C358" s="112" t="s">
        <v>52</v>
      </c>
      <c r="D358" s="113" t="s">
        <v>154</v>
      </c>
      <c r="E358" s="114" t="s">
        <v>136</v>
      </c>
      <c r="F358" s="115">
        <v>5</v>
      </c>
      <c r="G358" s="69"/>
      <c r="H358" s="70">
        <f t="shared" si="5"/>
        <v>0</v>
      </c>
      <c r="I358" s="71" t="str">
        <f t="shared" si="6"/>
        <v>C</v>
      </c>
      <c r="J358" s="110" t="s">
        <v>60</v>
      </c>
    </row>
    <row r="359" spans="1:10" ht="12.75">
      <c r="A359" s="98"/>
      <c r="B359" s="99"/>
      <c r="C359" s="99"/>
      <c r="D359" s="100" t="s">
        <v>226</v>
      </c>
      <c r="E359" s="99"/>
      <c r="F359" s="99"/>
      <c r="G359" s="154"/>
      <c r="H359" s="99"/>
      <c r="I359" s="177"/>
      <c r="J359" s="101"/>
    </row>
    <row r="360" spans="1:10" ht="12.75">
      <c r="A360" s="111">
        <v>280</v>
      </c>
      <c r="B360" s="112" t="s">
        <v>139</v>
      </c>
      <c r="C360" s="112" t="s">
        <v>52</v>
      </c>
      <c r="D360" s="113" t="s">
        <v>140</v>
      </c>
      <c r="E360" s="114" t="s">
        <v>101</v>
      </c>
      <c r="F360" s="115">
        <v>5.6</v>
      </c>
      <c r="G360" s="69"/>
      <c r="H360" s="70">
        <f t="shared" si="5"/>
        <v>0</v>
      </c>
      <c r="I360" s="71" t="str">
        <f t="shared" si="6"/>
        <v>C</v>
      </c>
      <c r="J360" s="110" t="s">
        <v>60</v>
      </c>
    </row>
    <row r="361" spans="1:10" ht="12.75">
      <c r="A361" s="111">
        <v>281</v>
      </c>
      <c r="B361" s="112" t="s">
        <v>86</v>
      </c>
      <c r="C361" s="112" t="s">
        <v>52</v>
      </c>
      <c r="D361" s="113" t="s">
        <v>221</v>
      </c>
      <c r="E361" s="114" t="s">
        <v>76</v>
      </c>
      <c r="F361" s="115">
        <v>29.95</v>
      </c>
      <c r="G361" s="69"/>
      <c r="H361" s="70">
        <f t="shared" si="5"/>
        <v>0</v>
      </c>
      <c r="I361" s="71" t="str">
        <f t="shared" si="6"/>
        <v>C</v>
      </c>
      <c r="J361" s="110" t="s">
        <v>60</v>
      </c>
    </row>
    <row r="362" spans="1:10" ht="12.75">
      <c r="A362" s="111">
        <v>282</v>
      </c>
      <c r="B362" s="112" t="s">
        <v>187</v>
      </c>
      <c r="C362" s="112" t="s">
        <v>52</v>
      </c>
      <c r="D362" s="113" t="s">
        <v>227</v>
      </c>
      <c r="E362" s="114" t="s">
        <v>168</v>
      </c>
      <c r="F362" s="115">
        <v>2</v>
      </c>
      <c r="G362" s="69"/>
      <c r="H362" s="70">
        <f t="shared" si="5"/>
        <v>0</v>
      </c>
      <c r="I362" s="71" t="str">
        <f t="shared" si="6"/>
        <v>C</v>
      </c>
      <c r="J362" s="110" t="s">
        <v>60</v>
      </c>
    </row>
    <row r="363" spans="1:10" ht="12.75">
      <c r="A363" s="98"/>
      <c r="B363" s="99"/>
      <c r="C363" s="99"/>
      <c r="D363" s="100" t="s">
        <v>228</v>
      </c>
      <c r="E363" s="99"/>
      <c r="F363" s="99"/>
      <c r="G363" s="154"/>
      <c r="H363" s="99"/>
      <c r="I363" s="177"/>
      <c r="J363" s="101"/>
    </row>
    <row r="364" spans="1:10" ht="12.75">
      <c r="A364" s="111">
        <v>283</v>
      </c>
      <c r="B364" s="112" t="s">
        <v>127</v>
      </c>
      <c r="C364" s="112" t="s">
        <v>52</v>
      </c>
      <c r="D364" s="113" t="s">
        <v>128</v>
      </c>
      <c r="E364" s="114" t="s">
        <v>76</v>
      </c>
      <c r="F364" s="115">
        <v>27.2</v>
      </c>
      <c r="G364" s="69"/>
      <c r="H364" s="70">
        <f t="shared" si="5"/>
        <v>0</v>
      </c>
      <c r="I364" s="71" t="str">
        <f t="shared" si="6"/>
        <v>C</v>
      </c>
      <c r="J364" s="110" t="s">
        <v>60</v>
      </c>
    </row>
    <row r="365" spans="1:10" ht="12.75">
      <c r="A365" s="111">
        <v>284</v>
      </c>
      <c r="B365" s="112" t="s">
        <v>129</v>
      </c>
      <c r="C365" s="112" t="s">
        <v>52</v>
      </c>
      <c r="D365" s="113" t="s">
        <v>130</v>
      </c>
      <c r="E365" s="114" t="s">
        <v>136</v>
      </c>
      <c r="F365" s="115">
        <v>2</v>
      </c>
      <c r="G365" s="69"/>
      <c r="H365" s="70">
        <f t="shared" si="5"/>
        <v>0</v>
      </c>
      <c r="I365" s="71" t="str">
        <f t="shared" si="6"/>
        <v>C</v>
      </c>
      <c r="J365" s="110" t="s">
        <v>60</v>
      </c>
    </row>
    <row r="366" spans="1:10" ht="12.75">
      <c r="A366" s="98"/>
      <c r="B366" s="99"/>
      <c r="C366" s="99"/>
      <c r="D366" s="100" t="s">
        <v>229</v>
      </c>
      <c r="E366" s="99"/>
      <c r="F366" s="99"/>
      <c r="G366" s="154"/>
      <c r="H366" s="99"/>
      <c r="I366" s="177"/>
      <c r="J366" s="101"/>
    </row>
    <row r="367" spans="1:10" ht="12.75">
      <c r="A367" s="111">
        <v>285</v>
      </c>
      <c r="B367" s="112" t="s">
        <v>149</v>
      </c>
      <c r="C367" s="112" t="s">
        <v>52</v>
      </c>
      <c r="D367" s="113" t="s">
        <v>230</v>
      </c>
      <c r="E367" s="114" t="s">
        <v>76</v>
      </c>
      <c r="F367" s="115">
        <v>27.4</v>
      </c>
      <c r="G367" s="69"/>
      <c r="H367" s="70">
        <f t="shared" si="5"/>
        <v>0</v>
      </c>
      <c r="I367" s="71" t="str">
        <f t="shared" si="6"/>
        <v>C</v>
      </c>
      <c r="J367" s="110" t="s">
        <v>60</v>
      </c>
    </row>
    <row r="368" spans="1:10" ht="12.75">
      <c r="A368" s="111">
        <v>286</v>
      </c>
      <c r="B368" s="112" t="s">
        <v>129</v>
      </c>
      <c r="C368" s="112" t="s">
        <v>52</v>
      </c>
      <c r="D368" s="113" t="s">
        <v>130</v>
      </c>
      <c r="E368" s="114" t="s">
        <v>136</v>
      </c>
      <c r="F368" s="115">
        <v>2</v>
      </c>
      <c r="G368" s="69"/>
      <c r="H368" s="70">
        <f t="shared" si="5"/>
        <v>0</v>
      </c>
      <c r="I368" s="71" t="str">
        <f t="shared" si="6"/>
        <v>C</v>
      </c>
      <c r="J368" s="110" t="s">
        <v>60</v>
      </c>
    </row>
    <row r="369" spans="1:10" ht="12.75">
      <c r="A369" s="98"/>
      <c r="B369" s="99"/>
      <c r="C369" s="99"/>
      <c r="D369" s="100" t="s">
        <v>231</v>
      </c>
      <c r="E369" s="99"/>
      <c r="F369" s="99"/>
      <c r="G369" s="154"/>
      <c r="H369" s="99"/>
      <c r="I369" s="177"/>
      <c r="J369" s="101"/>
    </row>
    <row r="370" spans="1:10" ht="12.75">
      <c r="A370" s="111">
        <v>287</v>
      </c>
      <c r="B370" s="112" t="s">
        <v>149</v>
      </c>
      <c r="C370" s="112" t="s">
        <v>52</v>
      </c>
      <c r="D370" s="113" t="s">
        <v>230</v>
      </c>
      <c r="E370" s="114" t="s">
        <v>76</v>
      </c>
      <c r="F370" s="115">
        <v>7.59</v>
      </c>
      <c r="G370" s="69"/>
      <c r="H370" s="70">
        <f t="shared" si="5"/>
        <v>0</v>
      </c>
      <c r="I370" s="71" t="str">
        <f t="shared" si="6"/>
        <v>C</v>
      </c>
      <c r="J370" s="110" t="s">
        <v>60</v>
      </c>
    </row>
    <row r="371" spans="1:10" ht="12.75">
      <c r="A371" s="111">
        <v>288</v>
      </c>
      <c r="B371" s="112" t="s">
        <v>129</v>
      </c>
      <c r="C371" s="112" t="s">
        <v>52</v>
      </c>
      <c r="D371" s="113" t="s">
        <v>130</v>
      </c>
      <c r="E371" s="114" t="s">
        <v>136</v>
      </c>
      <c r="F371" s="115">
        <v>1</v>
      </c>
      <c r="G371" s="69"/>
      <c r="H371" s="70">
        <f t="shared" si="5"/>
        <v>0</v>
      </c>
      <c r="I371" s="71" t="str">
        <f t="shared" si="6"/>
        <v>C</v>
      </c>
      <c r="J371" s="110" t="s">
        <v>60</v>
      </c>
    </row>
    <row r="372" spans="1:10" ht="12.75">
      <c r="A372" s="98"/>
      <c r="B372" s="99"/>
      <c r="C372" s="99"/>
      <c r="D372" s="100" t="s">
        <v>232</v>
      </c>
      <c r="E372" s="99"/>
      <c r="F372" s="99"/>
      <c r="G372" s="154"/>
      <c r="H372" s="99"/>
      <c r="I372" s="177"/>
      <c r="J372" s="101"/>
    </row>
    <row r="373" spans="1:10" ht="12.75">
      <c r="A373" s="111">
        <v>289</v>
      </c>
      <c r="B373" s="112" t="s">
        <v>86</v>
      </c>
      <c r="C373" s="112" t="s">
        <v>52</v>
      </c>
      <c r="D373" s="113" t="s">
        <v>233</v>
      </c>
      <c r="E373" s="114" t="s">
        <v>76</v>
      </c>
      <c r="F373" s="115">
        <v>13</v>
      </c>
      <c r="G373" s="69"/>
      <c r="H373" s="70">
        <f t="shared" si="5"/>
        <v>0</v>
      </c>
      <c r="I373" s="71" t="str">
        <f t="shared" si="6"/>
        <v>C</v>
      </c>
      <c r="J373" s="110" t="s">
        <v>60</v>
      </c>
    </row>
    <row r="374" spans="1:10" ht="12.75">
      <c r="A374" s="111">
        <v>290</v>
      </c>
      <c r="B374" s="112" t="s">
        <v>141</v>
      </c>
      <c r="C374" s="112" t="s">
        <v>52</v>
      </c>
      <c r="D374" s="113" t="s">
        <v>142</v>
      </c>
      <c r="E374" s="114" t="s">
        <v>76</v>
      </c>
      <c r="F374" s="115">
        <v>18.95</v>
      </c>
      <c r="G374" s="69"/>
      <c r="H374" s="70">
        <f t="shared" si="5"/>
        <v>0</v>
      </c>
      <c r="I374" s="71" t="str">
        <f t="shared" si="6"/>
        <v>C</v>
      </c>
      <c r="J374" s="110" t="s">
        <v>60</v>
      </c>
    </row>
    <row r="375" spans="1:10" ht="12.75">
      <c r="A375" s="111">
        <v>291</v>
      </c>
      <c r="B375" s="112" t="s">
        <v>151</v>
      </c>
      <c r="C375" s="112" t="s">
        <v>52</v>
      </c>
      <c r="D375" s="113" t="s">
        <v>152</v>
      </c>
      <c r="E375" s="114" t="s">
        <v>168</v>
      </c>
      <c r="F375" s="115">
        <v>1</v>
      </c>
      <c r="G375" s="69"/>
      <c r="H375" s="70">
        <f t="shared" si="5"/>
        <v>0</v>
      </c>
      <c r="I375" s="71" t="str">
        <f t="shared" si="6"/>
        <v>C</v>
      </c>
      <c r="J375" s="110" t="s">
        <v>60</v>
      </c>
    </row>
    <row r="376" spans="1:10" ht="12.75">
      <c r="A376" s="98"/>
      <c r="B376" s="99"/>
      <c r="C376" s="99"/>
      <c r="D376" s="100" t="s">
        <v>234</v>
      </c>
      <c r="E376" s="99"/>
      <c r="F376" s="99"/>
      <c r="G376" s="154"/>
      <c r="H376" s="99"/>
      <c r="I376" s="177"/>
      <c r="J376" s="101"/>
    </row>
    <row r="377" spans="1:10" ht="12.75">
      <c r="A377" s="111">
        <v>292</v>
      </c>
      <c r="B377" s="112" t="s">
        <v>149</v>
      </c>
      <c r="C377" s="112" t="s">
        <v>52</v>
      </c>
      <c r="D377" s="113" t="s">
        <v>230</v>
      </c>
      <c r="E377" s="114" t="s">
        <v>76</v>
      </c>
      <c r="F377" s="115">
        <v>7.29</v>
      </c>
      <c r="G377" s="69"/>
      <c r="H377" s="70">
        <f t="shared" si="5"/>
        <v>0</v>
      </c>
      <c r="I377" s="71" t="str">
        <f t="shared" si="6"/>
        <v>C</v>
      </c>
      <c r="J377" s="110" t="s">
        <v>60</v>
      </c>
    </row>
    <row r="378" spans="1:10" ht="12.75">
      <c r="A378" s="111">
        <v>293</v>
      </c>
      <c r="B378" s="112" t="s">
        <v>129</v>
      </c>
      <c r="C378" s="112" t="s">
        <v>52</v>
      </c>
      <c r="D378" s="113" t="s">
        <v>130</v>
      </c>
      <c r="E378" s="114" t="s">
        <v>136</v>
      </c>
      <c r="F378" s="115">
        <v>1</v>
      </c>
      <c r="G378" s="69"/>
      <c r="H378" s="70">
        <f t="shared" si="5"/>
        <v>0</v>
      </c>
      <c r="I378" s="71" t="str">
        <f t="shared" si="6"/>
        <v>C</v>
      </c>
      <c r="J378" s="110" t="s">
        <v>60</v>
      </c>
    </row>
    <row r="379" spans="1:10" ht="12.75">
      <c r="A379" s="94"/>
      <c r="B379" s="172"/>
      <c r="C379" s="172"/>
      <c r="D379" s="96" t="s">
        <v>235</v>
      </c>
      <c r="E379" s="172"/>
      <c r="F379" s="172"/>
      <c r="G379" s="173"/>
      <c r="H379" s="172"/>
      <c r="I379" s="172"/>
      <c r="J379" s="174"/>
    </row>
    <row r="380" spans="1:10" ht="12.75">
      <c r="A380" s="98"/>
      <c r="B380" s="99"/>
      <c r="C380" s="99"/>
      <c r="D380" s="100" t="s">
        <v>236</v>
      </c>
      <c r="E380" s="99"/>
      <c r="F380" s="99"/>
      <c r="G380" s="154"/>
      <c r="H380" s="99"/>
      <c r="I380" s="99"/>
      <c r="J380" s="101"/>
    </row>
    <row r="381" spans="1:10" ht="12.75">
      <c r="A381" s="111">
        <v>294</v>
      </c>
      <c r="B381" s="112" t="s">
        <v>93</v>
      </c>
      <c r="C381" s="112" t="s">
        <v>52</v>
      </c>
      <c r="D381" s="113" t="s">
        <v>94</v>
      </c>
      <c r="E381" s="114" t="s">
        <v>59</v>
      </c>
      <c r="F381" s="115">
        <v>6</v>
      </c>
      <c r="G381" s="69"/>
      <c r="H381" s="70">
        <f t="shared" si="5"/>
        <v>0</v>
      </c>
      <c r="I381" s="71" t="str">
        <f t="shared" si="6"/>
        <v>C</v>
      </c>
      <c r="J381" s="110" t="s">
        <v>60</v>
      </c>
    </row>
    <row r="382" spans="1:10" ht="12.75">
      <c r="A382" s="111">
        <v>295</v>
      </c>
      <c r="B382" s="112" t="s">
        <v>95</v>
      </c>
      <c r="C382" s="112" t="s">
        <v>52</v>
      </c>
      <c r="D382" s="113" t="s">
        <v>96</v>
      </c>
      <c r="E382" s="114" t="s">
        <v>59</v>
      </c>
      <c r="F382" s="115">
        <v>9</v>
      </c>
      <c r="G382" s="69"/>
      <c r="H382" s="70">
        <f t="shared" si="5"/>
        <v>0</v>
      </c>
      <c r="I382" s="71" t="str">
        <f t="shared" si="6"/>
        <v>C</v>
      </c>
      <c r="J382" s="110" t="s">
        <v>60</v>
      </c>
    </row>
    <row r="383" spans="1:10" ht="12.75">
      <c r="A383" s="111">
        <v>296</v>
      </c>
      <c r="B383" s="112" t="s">
        <v>163</v>
      </c>
      <c r="C383" s="112" t="s">
        <v>52</v>
      </c>
      <c r="D383" s="113" t="s">
        <v>164</v>
      </c>
      <c r="E383" s="114" t="s">
        <v>59</v>
      </c>
      <c r="F383" s="115">
        <v>3</v>
      </c>
      <c r="G383" s="69"/>
      <c r="H383" s="70">
        <f>+IF(AND(F383="",G383=""),"",ROUND(F383*G383,2))</f>
        <v>0</v>
      </c>
      <c r="I383" s="71" t="str">
        <f t="shared" si="6"/>
        <v>C</v>
      </c>
      <c r="J383" s="110" t="s">
        <v>60</v>
      </c>
    </row>
    <row r="384" spans="1:10" ht="12.75">
      <c r="A384" s="111">
        <v>297</v>
      </c>
      <c r="B384" s="112" t="s">
        <v>99</v>
      </c>
      <c r="C384" s="112" t="s">
        <v>52</v>
      </c>
      <c r="D384" s="113" t="s">
        <v>100</v>
      </c>
      <c r="E384" s="114" t="s">
        <v>101</v>
      </c>
      <c r="F384" s="115">
        <v>20.32</v>
      </c>
      <c r="G384" s="69"/>
      <c r="H384" s="70">
        <f t="shared" si="5"/>
        <v>0</v>
      </c>
      <c r="I384" s="71" t="str">
        <f t="shared" si="6"/>
        <v>C</v>
      </c>
      <c r="J384" s="110" t="s">
        <v>60</v>
      </c>
    </row>
    <row r="385" spans="1:10" ht="12.75">
      <c r="A385" s="111">
        <v>298</v>
      </c>
      <c r="B385" s="112" t="s">
        <v>102</v>
      </c>
      <c r="C385" s="112" t="s">
        <v>52</v>
      </c>
      <c r="D385" s="113" t="s">
        <v>103</v>
      </c>
      <c r="E385" s="114" t="s">
        <v>76</v>
      </c>
      <c r="F385" s="115">
        <v>88.7</v>
      </c>
      <c r="G385" s="69"/>
      <c r="H385" s="70">
        <f t="shared" si="5"/>
        <v>0</v>
      </c>
      <c r="I385" s="71" t="str">
        <f t="shared" si="6"/>
        <v>C</v>
      </c>
      <c r="J385" s="110" t="s">
        <v>60</v>
      </c>
    </row>
    <row r="386" spans="1:10" ht="12.75">
      <c r="A386" s="111">
        <v>299</v>
      </c>
      <c r="B386" s="112" t="s">
        <v>86</v>
      </c>
      <c r="C386" s="112" t="s">
        <v>52</v>
      </c>
      <c r="D386" s="113" t="s">
        <v>104</v>
      </c>
      <c r="E386" s="114" t="s">
        <v>76</v>
      </c>
      <c r="F386" s="115">
        <v>42.96</v>
      </c>
      <c r="G386" s="69"/>
      <c r="H386" s="70">
        <f t="shared" si="5"/>
        <v>0</v>
      </c>
      <c r="I386" s="71" t="str">
        <f t="shared" si="6"/>
        <v>C</v>
      </c>
      <c r="J386" s="110" t="s">
        <v>60</v>
      </c>
    </row>
    <row r="387" spans="1:10" ht="12.75">
      <c r="A387" s="111">
        <v>300</v>
      </c>
      <c r="B387" s="112" t="s">
        <v>105</v>
      </c>
      <c r="C387" s="112" t="s">
        <v>52</v>
      </c>
      <c r="D387" s="113" t="s">
        <v>196</v>
      </c>
      <c r="E387" s="114" t="s">
        <v>136</v>
      </c>
      <c r="F387" s="115">
        <v>2</v>
      </c>
      <c r="G387" s="69"/>
      <c r="H387" s="70">
        <f t="shared" si="5"/>
        <v>0</v>
      </c>
      <c r="I387" s="71" t="str">
        <f t="shared" si="6"/>
        <v>C</v>
      </c>
      <c r="J387" s="110" t="s">
        <v>60</v>
      </c>
    </row>
    <row r="388" spans="1:10" ht="12.75">
      <c r="A388" s="98"/>
      <c r="B388" s="99"/>
      <c r="C388" s="99"/>
      <c r="D388" s="100" t="s">
        <v>237</v>
      </c>
      <c r="E388" s="99"/>
      <c r="F388" s="99"/>
      <c r="G388" s="154"/>
      <c r="H388" s="99"/>
      <c r="I388" s="99"/>
      <c r="J388" s="101"/>
    </row>
    <row r="389" spans="1:10" ht="12.75">
      <c r="A389" s="111">
        <v>301</v>
      </c>
      <c r="B389" s="112" t="s">
        <v>93</v>
      </c>
      <c r="C389" s="112" t="s">
        <v>52</v>
      </c>
      <c r="D389" s="113" t="s">
        <v>94</v>
      </c>
      <c r="E389" s="114" t="s">
        <v>59</v>
      </c>
      <c r="F389" s="115">
        <v>6</v>
      </c>
      <c r="G389" s="69"/>
      <c r="H389" s="70">
        <f t="shared" si="5"/>
        <v>0</v>
      </c>
      <c r="I389" s="71" t="str">
        <f t="shared" si="6"/>
        <v>C</v>
      </c>
      <c r="J389" s="110" t="s">
        <v>60</v>
      </c>
    </row>
    <row r="390" spans="1:10" ht="12.75">
      <c r="A390" s="111">
        <v>302</v>
      </c>
      <c r="B390" s="112" t="s">
        <v>95</v>
      </c>
      <c r="C390" s="112" t="s">
        <v>52</v>
      </c>
      <c r="D390" s="113" t="s">
        <v>96</v>
      </c>
      <c r="E390" s="114" t="s">
        <v>59</v>
      </c>
      <c r="F390" s="115">
        <v>9</v>
      </c>
      <c r="G390" s="69"/>
      <c r="H390" s="70">
        <f t="shared" si="5"/>
        <v>0</v>
      </c>
      <c r="I390" s="71" t="str">
        <f t="shared" si="6"/>
        <v>C</v>
      </c>
      <c r="J390" s="110" t="s">
        <v>60</v>
      </c>
    </row>
    <row r="391" spans="1:10" ht="12.75">
      <c r="A391" s="111">
        <v>303</v>
      </c>
      <c r="B391" s="112" t="s">
        <v>97</v>
      </c>
      <c r="C391" s="112" t="s">
        <v>52</v>
      </c>
      <c r="D391" s="113" t="s">
        <v>116</v>
      </c>
      <c r="E391" s="114" t="s">
        <v>59</v>
      </c>
      <c r="F391" s="115">
        <v>2</v>
      </c>
      <c r="G391" s="69"/>
      <c r="H391" s="70">
        <f t="shared" si="5"/>
        <v>0</v>
      </c>
      <c r="I391" s="71" t="str">
        <f t="shared" si="6"/>
        <v>C</v>
      </c>
      <c r="J391" s="110" t="s">
        <v>60</v>
      </c>
    </row>
    <row r="392" spans="1:10" ht="12.75">
      <c r="A392" s="111">
        <v>304</v>
      </c>
      <c r="B392" s="112" t="s">
        <v>163</v>
      </c>
      <c r="C392" s="112" t="s">
        <v>52</v>
      </c>
      <c r="D392" s="113" t="s">
        <v>164</v>
      </c>
      <c r="E392" s="114" t="s">
        <v>59</v>
      </c>
      <c r="F392" s="115">
        <v>1</v>
      </c>
      <c r="G392" s="69"/>
      <c r="H392" s="70">
        <f t="shared" si="5"/>
        <v>0</v>
      </c>
      <c r="I392" s="71" t="str">
        <f t="shared" si="6"/>
        <v>C</v>
      </c>
      <c r="J392" s="110" t="s">
        <v>60</v>
      </c>
    </row>
    <row r="393" spans="1:10" ht="12.75">
      <c r="A393" s="111">
        <v>305</v>
      </c>
      <c r="B393" s="112" t="s">
        <v>99</v>
      </c>
      <c r="C393" s="112" t="s">
        <v>52</v>
      </c>
      <c r="D393" s="113" t="s">
        <v>100</v>
      </c>
      <c r="E393" s="114" t="s">
        <v>101</v>
      </c>
      <c r="F393" s="115">
        <v>18.31</v>
      </c>
      <c r="G393" s="69"/>
      <c r="H393" s="70">
        <f t="shared" si="5"/>
        <v>0</v>
      </c>
      <c r="I393" s="71" t="str">
        <f t="shared" si="6"/>
        <v>C</v>
      </c>
      <c r="J393" s="110" t="s">
        <v>60</v>
      </c>
    </row>
    <row r="394" spans="1:10" ht="12.75">
      <c r="A394" s="111">
        <v>306</v>
      </c>
      <c r="B394" s="112" t="s">
        <v>102</v>
      </c>
      <c r="C394" s="112" t="s">
        <v>52</v>
      </c>
      <c r="D394" s="113" t="s">
        <v>103</v>
      </c>
      <c r="E394" s="114" t="s">
        <v>76</v>
      </c>
      <c r="F394" s="115">
        <v>15.87</v>
      </c>
      <c r="G394" s="69"/>
      <c r="H394" s="70">
        <f t="shared" si="5"/>
        <v>0</v>
      </c>
      <c r="I394" s="71" t="str">
        <f t="shared" si="6"/>
        <v>C</v>
      </c>
      <c r="J394" s="110" t="s">
        <v>60</v>
      </c>
    </row>
    <row r="395" spans="1:10" ht="12.75">
      <c r="A395" s="111">
        <v>307</v>
      </c>
      <c r="B395" s="112" t="s">
        <v>86</v>
      </c>
      <c r="C395" s="112" t="s">
        <v>52</v>
      </c>
      <c r="D395" s="113" t="s">
        <v>104</v>
      </c>
      <c r="E395" s="114" t="s">
        <v>76</v>
      </c>
      <c r="F395" s="115">
        <v>11.92</v>
      </c>
      <c r="G395" s="69"/>
      <c r="H395" s="70">
        <f t="shared" si="5"/>
        <v>0</v>
      </c>
      <c r="I395" s="71" t="str">
        <f t="shared" si="6"/>
        <v>C</v>
      </c>
      <c r="J395" s="110" t="s">
        <v>60</v>
      </c>
    </row>
    <row r="396" spans="1:10" ht="12.75">
      <c r="A396" s="111">
        <v>308</v>
      </c>
      <c r="B396" s="112" t="s">
        <v>105</v>
      </c>
      <c r="C396" s="112" t="s">
        <v>52</v>
      </c>
      <c r="D396" s="113" t="s">
        <v>196</v>
      </c>
      <c r="E396" s="114" t="s">
        <v>136</v>
      </c>
      <c r="F396" s="115">
        <v>1</v>
      </c>
      <c r="G396" s="69"/>
      <c r="H396" s="70">
        <f t="shared" si="5"/>
        <v>0</v>
      </c>
      <c r="I396" s="71" t="str">
        <f t="shared" si="6"/>
        <v>C</v>
      </c>
      <c r="J396" s="110" t="s">
        <v>60</v>
      </c>
    </row>
    <row r="397" spans="1:10" ht="12.75">
      <c r="A397" s="111">
        <v>309</v>
      </c>
      <c r="B397" s="112" t="s">
        <v>111</v>
      </c>
      <c r="C397" s="112" t="s">
        <v>52</v>
      </c>
      <c r="D397" s="113" t="s">
        <v>112</v>
      </c>
      <c r="E397" s="114" t="s">
        <v>207</v>
      </c>
      <c r="F397" s="115">
        <v>1</v>
      </c>
      <c r="G397" s="69"/>
      <c r="H397" s="70">
        <f t="shared" si="5"/>
        <v>0</v>
      </c>
      <c r="I397" s="71" t="str">
        <f t="shared" si="6"/>
        <v>C</v>
      </c>
      <c r="J397" s="110" t="s">
        <v>60</v>
      </c>
    </row>
    <row r="398" spans="1:10" ht="12.75">
      <c r="A398" s="98"/>
      <c r="B398" s="99"/>
      <c r="C398" s="99"/>
      <c r="D398" s="100" t="s">
        <v>238</v>
      </c>
      <c r="E398" s="99"/>
      <c r="F398" s="99"/>
      <c r="G398" s="154"/>
      <c r="H398" s="99"/>
      <c r="I398" s="99"/>
      <c r="J398" s="101"/>
    </row>
    <row r="399" spans="1:10" ht="12.75">
      <c r="A399" s="111">
        <v>310</v>
      </c>
      <c r="B399" s="112" t="s">
        <v>93</v>
      </c>
      <c r="C399" s="112" t="s">
        <v>52</v>
      </c>
      <c r="D399" s="113" t="s">
        <v>94</v>
      </c>
      <c r="E399" s="114" t="s">
        <v>59</v>
      </c>
      <c r="F399" s="115">
        <v>7</v>
      </c>
      <c r="G399" s="69"/>
      <c r="H399" s="70">
        <f t="shared" si="5"/>
        <v>0</v>
      </c>
      <c r="I399" s="71" t="str">
        <f t="shared" si="6"/>
        <v>C</v>
      </c>
      <c r="J399" s="110" t="s">
        <v>60</v>
      </c>
    </row>
    <row r="400" spans="1:10" ht="12.75">
      <c r="A400" s="111">
        <v>311</v>
      </c>
      <c r="B400" s="112" t="s">
        <v>95</v>
      </c>
      <c r="C400" s="112" t="s">
        <v>52</v>
      </c>
      <c r="D400" s="113" t="s">
        <v>96</v>
      </c>
      <c r="E400" s="114" t="s">
        <v>59</v>
      </c>
      <c r="F400" s="115">
        <v>10</v>
      </c>
      <c r="G400" s="69"/>
      <c r="H400" s="70">
        <f t="shared" si="5"/>
        <v>0</v>
      </c>
      <c r="I400" s="71" t="str">
        <f t="shared" si="6"/>
        <v>C</v>
      </c>
      <c r="J400" s="110" t="s">
        <v>60</v>
      </c>
    </row>
    <row r="401" spans="1:10" ht="12.75">
      <c r="A401" s="111">
        <v>312</v>
      </c>
      <c r="B401" s="112" t="s">
        <v>163</v>
      </c>
      <c r="C401" s="112" t="s">
        <v>52</v>
      </c>
      <c r="D401" s="113" t="s">
        <v>164</v>
      </c>
      <c r="E401" s="114" t="s">
        <v>59</v>
      </c>
      <c r="F401" s="115">
        <v>3</v>
      </c>
      <c r="G401" s="69"/>
      <c r="H401" s="70">
        <f t="shared" si="5"/>
        <v>0</v>
      </c>
      <c r="I401" s="71" t="str">
        <f t="shared" si="6"/>
        <v>C</v>
      </c>
      <c r="J401" s="110" t="s">
        <v>60</v>
      </c>
    </row>
    <row r="402" spans="1:10" ht="12.75">
      <c r="A402" s="111">
        <v>313</v>
      </c>
      <c r="B402" s="112" t="s">
        <v>108</v>
      </c>
      <c r="C402" s="112" t="s">
        <v>52</v>
      </c>
      <c r="D402" s="113" t="s">
        <v>109</v>
      </c>
      <c r="E402" s="114" t="s">
        <v>59</v>
      </c>
      <c r="F402" s="115">
        <v>1</v>
      </c>
      <c r="G402" s="69"/>
      <c r="H402" s="70">
        <f t="shared" si="5"/>
        <v>0</v>
      </c>
      <c r="I402" s="71" t="str">
        <f t="shared" si="6"/>
        <v>C</v>
      </c>
      <c r="J402" s="110" t="s">
        <v>60</v>
      </c>
    </row>
    <row r="403" spans="1:10" ht="12.75">
      <c r="A403" s="111">
        <v>314</v>
      </c>
      <c r="B403" s="112" t="s">
        <v>99</v>
      </c>
      <c r="C403" s="112" t="s">
        <v>52</v>
      </c>
      <c r="D403" s="113" t="s">
        <v>100</v>
      </c>
      <c r="E403" s="114" t="s">
        <v>101</v>
      </c>
      <c r="F403" s="115">
        <v>23.72</v>
      </c>
      <c r="G403" s="69"/>
      <c r="H403" s="70">
        <f t="shared" si="5"/>
        <v>0</v>
      </c>
      <c r="I403" s="71" t="str">
        <f t="shared" si="6"/>
        <v>C</v>
      </c>
      <c r="J403" s="110" t="s">
        <v>60</v>
      </c>
    </row>
    <row r="404" spans="1:10" ht="12.75">
      <c r="A404" s="111">
        <v>315</v>
      </c>
      <c r="B404" s="112" t="s">
        <v>200</v>
      </c>
      <c r="C404" s="112" t="s">
        <v>52</v>
      </c>
      <c r="D404" s="113" t="s">
        <v>201</v>
      </c>
      <c r="E404" s="114" t="s">
        <v>76</v>
      </c>
      <c r="F404" s="115">
        <v>19.2</v>
      </c>
      <c r="G404" s="69"/>
      <c r="H404" s="70">
        <f t="shared" si="5"/>
        <v>0</v>
      </c>
      <c r="I404" s="71" t="str">
        <f t="shared" si="6"/>
        <v>C</v>
      </c>
      <c r="J404" s="110" t="s">
        <v>60</v>
      </c>
    </row>
    <row r="405" spans="1:10" ht="12.75">
      <c r="A405" s="111">
        <v>316</v>
      </c>
      <c r="B405" s="112" t="s">
        <v>102</v>
      </c>
      <c r="C405" s="112" t="s">
        <v>52</v>
      </c>
      <c r="D405" s="113" t="s">
        <v>103</v>
      </c>
      <c r="E405" s="114" t="s">
        <v>76</v>
      </c>
      <c r="F405" s="115">
        <v>94.46</v>
      </c>
      <c r="G405" s="69"/>
      <c r="H405" s="70">
        <f t="shared" si="5"/>
        <v>0</v>
      </c>
      <c r="I405" s="71" t="str">
        <f t="shared" si="6"/>
        <v>C</v>
      </c>
      <c r="J405" s="110" t="s">
        <v>60</v>
      </c>
    </row>
    <row r="406" spans="1:10" ht="12.75">
      <c r="A406" s="111">
        <v>317</v>
      </c>
      <c r="B406" s="112" t="s">
        <v>86</v>
      </c>
      <c r="C406" s="112" t="s">
        <v>52</v>
      </c>
      <c r="D406" s="113" t="s">
        <v>104</v>
      </c>
      <c r="E406" s="114" t="s">
        <v>76</v>
      </c>
      <c r="F406" s="115">
        <v>48.55</v>
      </c>
      <c r="G406" s="69"/>
      <c r="H406" s="70">
        <f t="shared" si="5"/>
        <v>0</v>
      </c>
      <c r="I406" s="71" t="str">
        <f t="shared" si="6"/>
        <v>C</v>
      </c>
      <c r="J406" s="110" t="s">
        <v>60</v>
      </c>
    </row>
    <row r="407" spans="1:10" ht="12.75">
      <c r="A407" s="111">
        <v>318</v>
      </c>
      <c r="B407" s="112" t="s">
        <v>105</v>
      </c>
      <c r="C407" s="112" t="s">
        <v>52</v>
      </c>
      <c r="D407" s="113" t="s">
        <v>196</v>
      </c>
      <c r="E407" s="114" t="s">
        <v>136</v>
      </c>
      <c r="F407" s="115">
        <v>3</v>
      </c>
      <c r="G407" s="69"/>
      <c r="H407" s="70">
        <f t="shared" si="5"/>
        <v>0</v>
      </c>
      <c r="I407" s="71" t="str">
        <f t="shared" si="6"/>
        <v>C</v>
      </c>
      <c r="J407" s="110" t="s">
        <v>60</v>
      </c>
    </row>
    <row r="408" spans="1:10" ht="12.75">
      <c r="A408" s="98"/>
      <c r="B408" s="99"/>
      <c r="C408" s="99"/>
      <c r="D408" s="100" t="s">
        <v>239</v>
      </c>
      <c r="E408" s="99"/>
      <c r="F408" s="99"/>
      <c r="G408" s="154"/>
      <c r="H408" s="99"/>
      <c r="I408" s="99"/>
      <c r="J408" s="101"/>
    </row>
    <row r="409" spans="1:10" ht="12.75">
      <c r="A409" s="111">
        <v>319</v>
      </c>
      <c r="B409" s="112" t="s">
        <v>93</v>
      </c>
      <c r="C409" s="112" t="s">
        <v>52</v>
      </c>
      <c r="D409" s="113" t="s">
        <v>94</v>
      </c>
      <c r="E409" s="114" t="s">
        <v>59</v>
      </c>
      <c r="F409" s="115">
        <v>6</v>
      </c>
      <c r="G409" s="69"/>
      <c r="H409" s="70">
        <f t="shared" si="5"/>
        <v>0</v>
      </c>
      <c r="I409" s="71" t="str">
        <f t="shared" si="6"/>
        <v>C</v>
      </c>
      <c r="J409" s="110" t="s">
        <v>60</v>
      </c>
    </row>
    <row r="410" spans="1:10" ht="12.75">
      <c r="A410" s="111">
        <v>320</v>
      </c>
      <c r="B410" s="112" t="s">
        <v>95</v>
      </c>
      <c r="C410" s="112" t="s">
        <v>52</v>
      </c>
      <c r="D410" s="113" t="s">
        <v>96</v>
      </c>
      <c r="E410" s="114" t="s">
        <v>59</v>
      </c>
      <c r="F410" s="115">
        <v>11</v>
      </c>
      <c r="G410" s="69"/>
      <c r="H410" s="70">
        <f t="shared" si="5"/>
        <v>0</v>
      </c>
      <c r="I410" s="71" t="str">
        <f t="shared" si="6"/>
        <v>C</v>
      </c>
      <c r="J410" s="110" t="s">
        <v>60</v>
      </c>
    </row>
    <row r="411" spans="1:10" ht="12.75">
      <c r="A411" s="111">
        <v>321</v>
      </c>
      <c r="B411" s="112" t="s">
        <v>97</v>
      </c>
      <c r="C411" s="112" t="s">
        <v>52</v>
      </c>
      <c r="D411" s="113" t="s">
        <v>116</v>
      </c>
      <c r="E411" s="114" t="s">
        <v>59</v>
      </c>
      <c r="F411" s="115">
        <v>1</v>
      </c>
      <c r="G411" s="69"/>
      <c r="H411" s="70">
        <f t="shared" si="5"/>
        <v>0</v>
      </c>
      <c r="I411" s="71" t="str">
        <f t="shared" si="6"/>
        <v>C</v>
      </c>
      <c r="J411" s="110" t="s">
        <v>60</v>
      </c>
    </row>
    <row r="412" spans="1:10" ht="12.75">
      <c r="A412" s="111">
        <v>322</v>
      </c>
      <c r="B412" s="112" t="s">
        <v>163</v>
      </c>
      <c r="C412" s="112" t="s">
        <v>52</v>
      </c>
      <c r="D412" s="113" t="s">
        <v>164</v>
      </c>
      <c r="E412" s="114" t="s">
        <v>59</v>
      </c>
      <c r="F412" s="115">
        <v>3</v>
      </c>
      <c r="G412" s="69"/>
      <c r="H412" s="70">
        <f t="shared" si="5"/>
        <v>0</v>
      </c>
      <c r="I412" s="71" t="str">
        <f t="shared" si="6"/>
        <v>C</v>
      </c>
      <c r="J412" s="110" t="s">
        <v>60</v>
      </c>
    </row>
    <row r="413" spans="1:10" ht="12.75">
      <c r="A413" s="111">
        <v>323</v>
      </c>
      <c r="B413" s="112" t="s">
        <v>108</v>
      </c>
      <c r="C413" s="112" t="s">
        <v>52</v>
      </c>
      <c r="D413" s="113" t="s">
        <v>109</v>
      </c>
      <c r="E413" s="114" t="s">
        <v>59</v>
      </c>
      <c r="F413" s="115">
        <v>1</v>
      </c>
      <c r="G413" s="69"/>
      <c r="H413" s="70">
        <f t="shared" si="5"/>
        <v>0</v>
      </c>
      <c r="I413" s="71" t="str">
        <f t="shared" si="6"/>
        <v>C</v>
      </c>
      <c r="J413" s="110" t="s">
        <v>60</v>
      </c>
    </row>
    <row r="414" spans="1:10" ht="12.75">
      <c r="A414" s="111">
        <v>324</v>
      </c>
      <c r="B414" s="112" t="s">
        <v>99</v>
      </c>
      <c r="C414" s="112" t="s">
        <v>52</v>
      </c>
      <c r="D414" s="113" t="s">
        <v>100</v>
      </c>
      <c r="E414" s="114" t="s">
        <v>101</v>
      </c>
      <c r="F414" s="115">
        <v>17.62</v>
      </c>
      <c r="G414" s="69"/>
      <c r="H414" s="70">
        <f t="shared" si="5"/>
        <v>0</v>
      </c>
      <c r="I414" s="71" t="str">
        <f t="shared" si="6"/>
        <v>C</v>
      </c>
      <c r="J414" s="110" t="s">
        <v>60</v>
      </c>
    </row>
    <row r="415" spans="1:10" ht="12.75">
      <c r="A415" s="111">
        <v>325</v>
      </c>
      <c r="B415" s="112" t="s">
        <v>200</v>
      </c>
      <c r="C415" s="112" t="s">
        <v>52</v>
      </c>
      <c r="D415" s="113" t="s">
        <v>201</v>
      </c>
      <c r="E415" s="114" t="s">
        <v>76</v>
      </c>
      <c r="F415" s="115">
        <v>17.28</v>
      </c>
      <c r="G415" s="69"/>
      <c r="H415" s="70">
        <f t="shared" si="5"/>
        <v>0</v>
      </c>
      <c r="I415" s="71" t="str">
        <f t="shared" si="6"/>
        <v>C</v>
      </c>
      <c r="J415" s="110" t="s">
        <v>60</v>
      </c>
    </row>
    <row r="416" spans="1:10" ht="12.75">
      <c r="A416" s="111">
        <v>326</v>
      </c>
      <c r="B416" s="112" t="s">
        <v>102</v>
      </c>
      <c r="C416" s="112" t="s">
        <v>52</v>
      </c>
      <c r="D416" s="113" t="s">
        <v>103</v>
      </c>
      <c r="E416" s="114" t="s">
        <v>76</v>
      </c>
      <c r="F416" s="115">
        <v>77.37</v>
      </c>
      <c r="G416" s="69"/>
      <c r="H416" s="70">
        <f t="shared" si="5"/>
        <v>0</v>
      </c>
      <c r="I416" s="71" t="str">
        <f t="shared" si="6"/>
        <v>C</v>
      </c>
      <c r="J416" s="110" t="s">
        <v>60</v>
      </c>
    </row>
    <row r="417" spans="1:10" ht="12.75">
      <c r="A417" s="111">
        <v>327</v>
      </c>
      <c r="B417" s="112" t="s">
        <v>86</v>
      </c>
      <c r="C417" s="112" t="s">
        <v>52</v>
      </c>
      <c r="D417" s="113" t="s">
        <v>104</v>
      </c>
      <c r="E417" s="114" t="s">
        <v>76</v>
      </c>
      <c r="F417" s="115">
        <v>34.22</v>
      </c>
      <c r="G417" s="69"/>
      <c r="H417" s="70">
        <f t="shared" si="5"/>
        <v>0</v>
      </c>
      <c r="I417" s="71" t="str">
        <f t="shared" si="6"/>
        <v>C</v>
      </c>
      <c r="J417" s="110" t="s">
        <v>60</v>
      </c>
    </row>
    <row r="418" spans="1:10" ht="12.75">
      <c r="A418" s="111">
        <v>328</v>
      </c>
      <c r="B418" s="112" t="s">
        <v>105</v>
      </c>
      <c r="C418" s="112" t="s">
        <v>52</v>
      </c>
      <c r="D418" s="113" t="s">
        <v>196</v>
      </c>
      <c r="E418" s="114" t="s">
        <v>136</v>
      </c>
      <c r="F418" s="115">
        <v>3</v>
      </c>
      <c r="G418" s="69"/>
      <c r="H418" s="70">
        <f t="shared" si="5"/>
        <v>0</v>
      </c>
      <c r="I418" s="71" t="str">
        <f t="shared" si="6"/>
        <v>C</v>
      </c>
      <c r="J418" s="110" t="s">
        <v>60</v>
      </c>
    </row>
    <row r="419" spans="1:10" ht="12.75">
      <c r="A419" s="98"/>
      <c r="B419" s="99"/>
      <c r="C419" s="99"/>
      <c r="D419" s="100" t="s">
        <v>240</v>
      </c>
      <c r="E419" s="99"/>
      <c r="F419" s="99"/>
      <c r="G419" s="154"/>
      <c r="H419" s="99"/>
      <c r="I419" s="99"/>
      <c r="J419" s="101"/>
    </row>
    <row r="420" spans="1:10" ht="12.75">
      <c r="A420" s="111">
        <v>329</v>
      </c>
      <c r="B420" s="112" t="s">
        <v>93</v>
      </c>
      <c r="C420" s="112" t="s">
        <v>52</v>
      </c>
      <c r="D420" s="113" t="s">
        <v>94</v>
      </c>
      <c r="E420" s="114" t="s">
        <v>160</v>
      </c>
      <c r="F420" s="115">
        <v>9</v>
      </c>
      <c r="G420" s="69"/>
      <c r="H420" s="70">
        <f t="shared" si="5"/>
        <v>0</v>
      </c>
      <c r="I420" s="71" t="str">
        <f aca="true" t="shared" si="7" ref="I420:I427">IF(E420&lt;&gt;"","C","")</f>
        <v>C</v>
      </c>
      <c r="J420" s="110" t="s">
        <v>60</v>
      </c>
    </row>
    <row r="421" spans="1:10" ht="12.75">
      <c r="A421" s="111">
        <v>330</v>
      </c>
      <c r="B421" s="112" t="s">
        <v>95</v>
      </c>
      <c r="C421" s="112" t="s">
        <v>52</v>
      </c>
      <c r="D421" s="113" t="s">
        <v>96</v>
      </c>
      <c r="E421" s="114" t="s">
        <v>59</v>
      </c>
      <c r="F421" s="115">
        <v>10</v>
      </c>
      <c r="G421" s="69"/>
      <c r="H421" s="70">
        <f t="shared" si="5"/>
        <v>0</v>
      </c>
      <c r="I421" s="71" t="str">
        <f t="shared" si="7"/>
        <v>C</v>
      </c>
      <c r="J421" s="110" t="s">
        <v>60</v>
      </c>
    </row>
    <row r="422" spans="1:10" ht="12.75">
      <c r="A422" s="111">
        <v>331</v>
      </c>
      <c r="B422" s="112" t="s">
        <v>161</v>
      </c>
      <c r="C422" s="112" t="s">
        <v>52</v>
      </c>
      <c r="D422" s="113" t="s">
        <v>162</v>
      </c>
      <c r="E422" s="114" t="s">
        <v>59</v>
      </c>
      <c r="F422" s="115">
        <v>1</v>
      </c>
      <c r="G422" s="69"/>
      <c r="H422" s="70">
        <f t="shared" si="5"/>
        <v>0</v>
      </c>
      <c r="I422" s="71" t="str">
        <f t="shared" si="7"/>
        <v>C</v>
      </c>
      <c r="J422" s="110" t="s">
        <v>60</v>
      </c>
    </row>
    <row r="423" spans="1:10" ht="12.75">
      <c r="A423" s="111">
        <v>332</v>
      </c>
      <c r="B423" s="112" t="s">
        <v>163</v>
      </c>
      <c r="C423" s="112" t="s">
        <v>52</v>
      </c>
      <c r="D423" s="113" t="s">
        <v>164</v>
      </c>
      <c r="E423" s="114" t="s">
        <v>59</v>
      </c>
      <c r="F423" s="115">
        <v>2</v>
      </c>
      <c r="G423" s="69"/>
      <c r="H423" s="70">
        <f t="shared" si="5"/>
        <v>0</v>
      </c>
      <c r="I423" s="71" t="str">
        <f t="shared" si="7"/>
        <v>C</v>
      </c>
      <c r="J423" s="110" t="s">
        <v>60</v>
      </c>
    </row>
    <row r="424" spans="1:10" ht="12.75">
      <c r="A424" s="111">
        <v>333</v>
      </c>
      <c r="B424" s="112" t="s">
        <v>99</v>
      </c>
      <c r="C424" s="112" t="s">
        <v>52</v>
      </c>
      <c r="D424" s="113" t="s">
        <v>241</v>
      </c>
      <c r="E424" s="114" t="s">
        <v>101</v>
      </c>
      <c r="F424" s="115">
        <v>22.62</v>
      </c>
      <c r="G424" s="69"/>
      <c r="H424" s="70">
        <f>+IF(AND(F424="",G424=""),"",ROUND(F424*G424,2))</f>
        <v>0</v>
      </c>
      <c r="I424" s="71" t="str">
        <f t="shared" si="7"/>
        <v>C</v>
      </c>
      <c r="J424" s="110" t="s">
        <v>60</v>
      </c>
    </row>
    <row r="425" spans="1:10" ht="12.75">
      <c r="A425" s="111">
        <v>334</v>
      </c>
      <c r="B425" s="112" t="s">
        <v>102</v>
      </c>
      <c r="C425" s="112" t="s">
        <v>52</v>
      </c>
      <c r="D425" s="113" t="s">
        <v>103</v>
      </c>
      <c r="E425" s="114" t="s">
        <v>76</v>
      </c>
      <c r="F425" s="115">
        <v>128.26</v>
      </c>
      <c r="G425" s="69"/>
      <c r="H425" s="70">
        <f>+IF(AND(F425="",G425=""),"",ROUND(F425*G425,2))</f>
        <v>0</v>
      </c>
      <c r="I425" s="71" t="str">
        <f t="shared" si="7"/>
        <v>C</v>
      </c>
      <c r="J425" s="110" t="s">
        <v>60</v>
      </c>
    </row>
    <row r="426" spans="1:10" ht="12.75">
      <c r="A426" s="111">
        <v>335</v>
      </c>
      <c r="B426" s="112" t="s">
        <v>86</v>
      </c>
      <c r="C426" s="112" t="s">
        <v>52</v>
      </c>
      <c r="D426" s="113" t="s">
        <v>104</v>
      </c>
      <c r="E426" s="114" t="s">
        <v>76</v>
      </c>
      <c r="F426" s="115">
        <v>45.97</v>
      </c>
      <c r="G426" s="69"/>
      <c r="H426" s="70">
        <f>+IF(AND(F426="",G426=""),"",ROUND(F426*G426,2))</f>
        <v>0</v>
      </c>
      <c r="I426" s="71" t="str">
        <f t="shared" si="7"/>
        <v>C</v>
      </c>
      <c r="J426" s="110" t="s">
        <v>60</v>
      </c>
    </row>
    <row r="427" spans="1:10" ht="12.75">
      <c r="A427" s="111">
        <v>336</v>
      </c>
      <c r="B427" s="112" t="s">
        <v>105</v>
      </c>
      <c r="C427" s="112" t="s">
        <v>52</v>
      </c>
      <c r="D427" s="113" t="s">
        <v>196</v>
      </c>
      <c r="E427" s="114" t="s">
        <v>136</v>
      </c>
      <c r="F427" s="115">
        <v>3</v>
      </c>
      <c r="G427" s="69"/>
      <c r="H427" s="70">
        <f>+IF(AND(F427="",G427=""),"",ROUND(F427*G427,2))</f>
        <v>0</v>
      </c>
      <c r="I427" s="71" t="str">
        <f t="shared" si="7"/>
        <v>C</v>
      </c>
      <c r="J427" s="110" t="s">
        <v>60</v>
      </c>
    </row>
    <row r="428" spans="1:10" ht="12.75">
      <c r="A428" s="98"/>
      <c r="B428" s="99"/>
      <c r="C428" s="99"/>
      <c r="D428" s="100" t="s">
        <v>242</v>
      </c>
      <c r="E428" s="99"/>
      <c r="F428" s="99"/>
      <c r="G428" s="154"/>
      <c r="H428" s="99"/>
      <c r="I428" s="99"/>
      <c r="J428" s="101"/>
    </row>
    <row r="429" spans="1:10" ht="12.75">
      <c r="A429" s="111">
        <v>337</v>
      </c>
      <c r="B429" s="112" t="s">
        <v>93</v>
      </c>
      <c r="C429" s="112" t="s">
        <v>52</v>
      </c>
      <c r="D429" s="113" t="s">
        <v>94</v>
      </c>
      <c r="E429" s="114" t="s">
        <v>59</v>
      </c>
      <c r="F429" s="115">
        <v>12</v>
      </c>
      <c r="G429" s="69"/>
      <c r="H429" s="70">
        <f aca="true" t="shared" si="8" ref="H429:H435">+IF(AND(F429="",G429=""),"",ROUND(F429*G429,2))</f>
        <v>0</v>
      </c>
      <c r="I429" s="71" t="str">
        <f aca="true" t="shared" si="9" ref="I429:I435">IF(E429&lt;&gt;"","C","")</f>
        <v>C</v>
      </c>
      <c r="J429" s="110" t="s">
        <v>60</v>
      </c>
    </row>
    <row r="430" spans="1:10" ht="12.75">
      <c r="A430" s="111">
        <v>338</v>
      </c>
      <c r="B430" s="112" t="s">
        <v>97</v>
      </c>
      <c r="C430" s="112" t="s">
        <v>52</v>
      </c>
      <c r="D430" s="113" t="s">
        <v>116</v>
      </c>
      <c r="E430" s="114" t="s">
        <v>59</v>
      </c>
      <c r="F430" s="115">
        <v>2</v>
      </c>
      <c r="G430" s="69"/>
      <c r="H430" s="70">
        <f t="shared" si="8"/>
        <v>0</v>
      </c>
      <c r="I430" s="71" t="str">
        <f t="shared" si="9"/>
        <v>C</v>
      </c>
      <c r="J430" s="110" t="s">
        <v>60</v>
      </c>
    </row>
    <row r="431" spans="1:10" ht="12.75">
      <c r="A431" s="111">
        <v>339</v>
      </c>
      <c r="B431" s="112" t="s">
        <v>108</v>
      </c>
      <c r="C431" s="112" t="s">
        <v>52</v>
      </c>
      <c r="D431" s="113" t="s">
        <v>109</v>
      </c>
      <c r="E431" s="114" t="s">
        <v>59</v>
      </c>
      <c r="F431" s="115">
        <v>2</v>
      </c>
      <c r="G431" s="69"/>
      <c r="H431" s="70">
        <f t="shared" si="8"/>
        <v>0</v>
      </c>
      <c r="I431" s="71" t="str">
        <f t="shared" si="9"/>
        <v>C</v>
      </c>
      <c r="J431" s="110" t="s">
        <v>60</v>
      </c>
    </row>
    <row r="432" spans="1:10" ht="12.75">
      <c r="A432" s="111">
        <v>340</v>
      </c>
      <c r="B432" s="112" t="s">
        <v>99</v>
      </c>
      <c r="C432" s="112" t="s">
        <v>52</v>
      </c>
      <c r="D432" s="113" t="s">
        <v>100</v>
      </c>
      <c r="E432" s="114" t="s">
        <v>101</v>
      </c>
      <c r="F432" s="115">
        <v>18.78</v>
      </c>
      <c r="G432" s="69"/>
      <c r="H432" s="70">
        <f t="shared" si="8"/>
        <v>0</v>
      </c>
      <c r="I432" s="71" t="str">
        <f t="shared" si="9"/>
        <v>C</v>
      </c>
      <c r="J432" s="110" t="s">
        <v>60</v>
      </c>
    </row>
    <row r="433" spans="1:10" ht="12.75">
      <c r="A433" s="111">
        <v>341</v>
      </c>
      <c r="B433" s="112" t="s">
        <v>102</v>
      </c>
      <c r="C433" s="112" t="s">
        <v>52</v>
      </c>
      <c r="D433" s="113" t="s">
        <v>103</v>
      </c>
      <c r="E433" s="114" t="s">
        <v>76</v>
      </c>
      <c r="F433" s="115">
        <v>49.53</v>
      </c>
      <c r="G433" s="69"/>
      <c r="H433" s="70">
        <f t="shared" si="8"/>
        <v>0</v>
      </c>
      <c r="I433" s="71" t="str">
        <f t="shared" si="9"/>
        <v>C</v>
      </c>
      <c r="J433" s="110" t="s">
        <v>60</v>
      </c>
    </row>
    <row r="434" spans="1:10" ht="12.75">
      <c r="A434" s="111">
        <v>342</v>
      </c>
      <c r="B434" s="112" t="s">
        <v>86</v>
      </c>
      <c r="C434" s="112" t="s">
        <v>52</v>
      </c>
      <c r="D434" s="179" t="s">
        <v>104</v>
      </c>
      <c r="E434" s="114" t="s">
        <v>76</v>
      </c>
      <c r="F434" s="115">
        <v>39.34</v>
      </c>
      <c r="G434" s="69"/>
      <c r="H434" s="70">
        <f t="shared" si="8"/>
        <v>0</v>
      </c>
      <c r="I434" s="71" t="str">
        <f t="shared" si="9"/>
        <v>C</v>
      </c>
      <c r="J434" s="110" t="s">
        <v>60</v>
      </c>
    </row>
    <row r="435" spans="1:10" ht="12.75">
      <c r="A435" s="111">
        <v>343</v>
      </c>
      <c r="B435" s="112" t="s">
        <v>105</v>
      </c>
      <c r="C435" s="112" t="s">
        <v>52</v>
      </c>
      <c r="D435" s="113" t="s">
        <v>196</v>
      </c>
      <c r="E435" s="114" t="s">
        <v>136</v>
      </c>
      <c r="F435" s="115">
        <v>2</v>
      </c>
      <c r="G435" s="69"/>
      <c r="H435" s="70">
        <f t="shared" si="8"/>
        <v>0</v>
      </c>
      <c r="I435" s="71" t="str">
        <f t="shared" si="9"/>
        <v>C</v>
      </c>
      <c r="J435" s="110" t="s">
        <v>60</v>
      </c>
    </row>
    <row r="436" spans="1:10" ht="12.75">
      <c r="A436" s="98"/>
      <c r="B436" s="99"/>
      <c r="C436" s="99"/>
      <c r="D436" s="100" t="s">
        <v>243</v>
      </c>
      <c r="E436" s="99"/>
      <c r="F436" s="99"/>
      <c r="G436" s="154"/>
      <c r="H436" s="99"/>
      <c r="I436" s="99"/>
      <c r="J436" s="101"/>
    </row>
    <row r="437" spans="1:10" ht="12.75">
      <c r="A437" s="111">
        <v>344</v>
      </c>
      <c r="B437" s="112" t="s">
        <v>121</v>
      </c>
      <c r="C437" s="112" t="s">
        <v>52</v>
      </c>
      <c r="D437" s="113" t="s">
        <v>122</v>
      </c>
      <c r="E437" s="114" t="s">
        <v>160</v>
      </c>
      <c r="F437" s="115">
        <v>12</v>
      </c>
      <c r="G437" s="69"/>
      <c r="H437" s="70">
        <f>+IF(AND(F437="",G437=""),"",ROUND(F437*G437,2))</f>
        <v>0</v>
      </c>
      <c r="I437" s="71" t="str">
        <f>IF(E437&lt;&gt;"","C","")</f>
        <v>C</v>
      </c>
      <c r="J437" s="110" t="s">
        <v>60</v>
      </c>
    </row>
    <row r="438" spans="1:10" ht="12.75">
      <c r="A438" s="98"/>
      <c r="B438" s="99"/>
      <c r="C438" s="99"/>
      <c r="D438" s="100" t="s">
        <v>244</v>
      </c>
      <c r="E438" s="99"/>
      <c r="F438" s="99"/>
      <c r="G438" s="154"/>
      <c r="H438" s="99"/>
      <c r="I438" s="99"/>
      <c r="J438" s="101"/>
    </row>
    <row r="439" spans="1:10" ht="12.75">
      <c r="A439" s="111">
        <v>345</v>
      </c>
      <c r="B439" s="112" t="s">
        <v>124</v>
      </c>
      <c r="C439" s="112" t="s">
        <v>52</v>
      </c>
      <c r="D439" s="113" t="s">
        <v>125</v>
      </c>
      <c r="E439" s="114" t="s">
        <v>59</v>
      </c>
      <c r="F439" s="115">
        <v>1</v>
      </c>
      <c r="G439" s="69"/>
      <c r="H439" s="70">
        <f>+IF(AND(F439="",G439=""),"",ROUND(F439*G439,2))</f>
        <v>0</v>
      </c>
      <c r="I439" s="71" t="str">
        <f>IF(E439&lt;&gt;"","C","")</f>
        <v>C</v>
      </c>
      <c r="J439" s="110" t="s">
        <v>60</v>
      </c>
    </row>
    <row r="440" spans="1:10" ht="12.75">
      <c r="A440" s="98"/>
      <c r="B440" s="99"/>
      <c r="C440" s="99"/>
      <c r="D440" s="100" t="s">
        <v>245</v>
      </c>
      <c r="E440" s="99"/>
      <c r="F440" s="99"/>
      <c r="G440" s="154"/>
      <c r="H440" s="99"/>
      <c r="I440" s="99"/>
      <c r="J440" s="101"/>
    </row>
    <row r="441" spans="1:10" ht="12.75">
      <c r="A441" s="111">
        <v>346</v>
      </c>
      <c r="B441" s="112" t="s">
        <v>117</v>
      </c>
      <c r="C441" s="112" t="s">
        <v>52</v>
      </c>
      <c r="D441" s="113" t="s">
        <v>246</v>
      </c>
      <c r="E441" s="114" t="s">
        <v>76</v>
      </c>
      <c r="F441" s="115">
        <v>56.56</v>
      </c>
      <c r="G441" s="69"/>
      <c r="H441" s="70">
        <f aca="true" t="shared" si="10" ref="H441:H477">+IF(AND(F441="",G441=""),"",ROUND(F441*G441,2))</f>
        <v>0</v>
      </c>
      <c r="I441" s="71" t="str">
        <f aca="true" t="shared" si="11" ref="I441:I477">IF(E441&lt;&gt;"","C","")</f>
        <v>C</v>
      </c>
      <c r="J441" s="110" t="s">
        <v>60</v>
      </c>
    </row>
    <row r="442" spans="1:10" ht="12.75">
      <c r="A442" s="111">
        <v>347</v>
      </c>
      <c r="B442" s="112" t="s">
        <v>247</v>
      </c>
      <c r="C442" s="112" t="s">
        <v>52</v>
      </c>
      <c r="D442" s="113" t="s">
        <v>248</v>
      </c>
      <c r="E442" s="114" t="s">
        <v>76</v>
      </c>
      <c r="F442" s="115">
        <v>39.72</v>
      </c>
      <c r="G442" s="69"/>
      <c r="H442" s="70">
        <f t="shared" si="10"/>
        <v>0</v>
      </c>
      <c r="I442" s="71" t="str">
        <f t="shared" si="11"/>
        <v>C</v>
      </c>
      <c r="J442" s="110" t="s">
        <v>60</v>
      </c>
    </row>
    <row r="443" spans="1:10" ht="12.75">
      <c r="A443" s="111">
        <v>348</v>
      </c>
      <c r="B443" s="112" t="s">
        <v>249</v>
      </c>
      <c r="C443" s="112" t="s">
        <v>52</v>
      </c>
      <c r="D443" s="113" t="s">
        <v>250</v>
      </c>
      <c r="E443" s="114" t="s">
        <v>59</v>
      </c>
      <c r="F443" s="115">
        <v>1</v>
      </c>
      <c r="G443" s="69"/>
      <c r="H443" s="70">
        <f t="shared" si="10"/>
        <v>0</v>
      </c>
      <c r="I443" s="71" t="str">
        <f t="shared" si="11"/>
        <v>C</v>
      </c>
      <c r="J443" s="110" t="s">
        <v>60</v>
      </c>
    </row>
    <row r="444" spans="1:10" ht="12.75">
      <c r="A444" s="111">
        <v>349</v>
      </c>
      <c r="B444" s="112" t="s">
        <v>251</v>
      </c>
      <c r="C444" s="112" t="s">
        <v>52</v>
      </c>
      <c r="D444" s="113" t="s">
        <v>252</v>
      </c>
      <c r="E444" s="114" t="s">
        <v>59</v>
      </c>
      <c r="F444" s="115">
        <v>6</v>
      </c>
      <c r="G444" s="69"/>
      <c r="H444" s="70">
        <f t="shared" si="10"/>
        <v>0</v>
      </c>
      <c r="I444" s="71" t="str">
        <f t="shared" si="11"/>
        <v>C</v>
      </c>
      <c r="J444" s="110" t="s">
        <v>60</v>
      </c>
    </row>
    <row r="445" spans="1:10" ht="12.75">
      <c r="A445" s="111">
        <v>350</v>
      </c>
      <c r="B445" s="112" t="s">
        <v>253</v>
      </c>
      <c r="C445" s="112" t="s">
        <v>52</v>
      </c>
      <c r="D445" s="113" t="s">
        <v>254</v>
      </c>
      <c r="E445" s="114" t="s">
        <v>59</v>
      </c>
      <c r="F445" s="115">
        <v>10</v>
      </c>
      <c r="G445" s="69"/>
      <c r="H445" s="70">
        <f t="shared" si="10"/>
        <v>0</v>
      </c>
      <c r="I445" s="71" t="str">
        <f t="shared" si="11"/>
        <v>C</v>
      </c>
      <c r="J445" s="110" t="s">
        <v>60</v>
      </c>
    </row>
    <row r="446" spans="1:10" ht="12.75">
      <c r="A446" s="111">
        <v>351</v>
      </c>
      <c r="B446" s="112" t="s">
        <v>86</v>
      </c>
      <c r="C446" s="112" t="s">
        <v>52</v>
      </c>
      <c r="D446" s="113" t="s">
        <v>255</v>
      </c>
      <c r="E446" s="114" t="s">
        <v>76</v>
      </c>
      <c r="F446" s="115">
        <v>8.8</v>
      </c>
      <c r="G446" s="69"/>
      <c r="H446" s="70">
        <f t="shared" si="10"/>
        <v>0</v>
      </c>
      <c r="I446" s="71" t="str">
        <f t="shared" si="11"/>
        <v>C</v>
      </c>
      <c r="J446" s="110" t="s">
        <v>60</v>
      </c>
    </row>
    <row r="447" spans="1:10" ht="12.75">
      <c r="A447" s="111">
        <v>352</v>
      </c>
      <c r="B447" s="112" t="s">
        <v>256</v>
      </c>
      <c r="C447" s="112" t="s">
        <v>52</v>
      </c>
      <c r="D447" s="113" t="s">
        <v>257</v>
      </c>
      <c r="E447" s="114" t="s">
        <v>136</v>
      </c>
      <c r="F447" s="115">
        <v>10</v>
      </c>
      <c r="G447" s="69"/>
      <c r="H447" s="70">
        <f t="shared" si="10"/>
        <v>0</v>
      </c>
      <c r="I447" s="71" t="str">
        <f t="shared" si="11"/>
        <v>C</v>
      </c>
      <c r="J447" s="110" t="s">
        <v>60</v>
      </c>
    </row>
    <row r="448" spans="1:10" ht="12.75">
      <c r="A448" s="98"/>
      <c r="B448" s="99"/>
      <c r="C448" s="99"/>
      <c r="D448" s="100" t="s">
        <v>258</v>
      </c>
      <c r="E448" s="99"/>
      <c r="F448" s="99"/>
      <c r="G448" s="154"/>
      <c r="H448" s="70">
        <f t="shared" si="10"/>
      </c>
      <c r="I448" s="71">
        <f t="shared" si="11"/>
      </c>
      <c r="J448" s="101"/>
    </row>
    <row r="449" spans="1:10" ht="12.75">
      <c r="A449" s="111">
        <v>353</v>
      </c>
      <c r="B449" s="112" t="s">
        <v>127</v>
      </c>
      <c r="C449" s="112" t="s">
        <v>52</v>
      </c>
      <c r="D449" s="113" t="s">
        <v>128</v>
      </c>
      <c r="E449" s="114" t="s">
        <v>76</v>
      </c>
      <c r="F449" s="115">
        <v>31.82</v>
      </c>
      <c r="G449" s="69"/>
      <c r="H449" s="70">
        <f t="shared" si="10"/>
        <v>0</v>
      </c>
      <c r="I449" s="71" t="str">
        <f t="shared" si="11"/>
        <v>C</v>
      </c>
      <c r="J449" s="110" t="s">
        <v>60</v>
      </c>
    </row>
    <row r="450" spans="1:10" ht="12.75">
      <c r="A450" s="111">
        <v>354</v>
      </c>
      <c r="B450" s="112" t="s">
        <v>129</v>
      </c>
      <c r="C450" s="112" t="s">
        <v>52</v>
      </c>
      <c r="D450" s="113" t="s">
        <v>130</v>
      </c>
      <c r="E450" s="114" t="s">
        <v>136</v>
      </c>
      <c r="F450" s="115">
        <v>2</v>
      </c>
      <c r="G450" s="69"/>
      <c r="H450" s="70">
        <f t="shared" si="10"/>
        <v>0</v>
      </c>
      <c r="I450" s="71" t="str">
        <f t="shared" si="11"/>
        <v>C</v>
      </c>
      <c r="J450" s="110" t="s">
        <v>60</v>
      </c>
    </row>
    <row r="451" spans="1:10" ht="12.75">
      <c r="A451" s="98"/>
      <c r="B451" s="99"/>
      <c r="C451" s="99"/>
      <c r="D451" s="100" t="s">
        <v>259</v>
      </c>
      <c r="E451" s="99"/>
      <c r="F451" s="99"/>
      <c r="G451" s="154"/>
      <c r="H451" s="70">
        <f t="shared" si="10"/>
      </c>
      <c r="I451" s="71">
        <f t="shared" si="11"/>
      </c>
      <c r="J451" s="101"/>
    </row>
    <row r="452" spans="1:10" ht="12.75">
      <c r="A452" s="171">
        <v>355</v>
      </c>
      <c r="B452" s="112" t="s">
        <v>86</v>
      </c>
      <c r="C452" s="112" t="s">
        <v>52</v>
      </c>
      <c r="D452" s="113" t="s">
        <v>260</v>
      </c>
      <c r="E452" s="114" t="s">
        <v>76</v>
      </c>
      <c r="F452" s="115">
        <v>14.77</v>
      </c>
      <c r="G452" s="69"/>
      <c r="H452" s="70">
        <f t="shared" si="10"/>
        <v>0</v>
      </c>
      <c r="I452" s="71" t="str">
        <f t="shared" si="11"/>
        <v>C</v>
      </c>
      <c r="J452" s="110" t="s">
        <v>60</v>
      </c>
    </row>
    <row r="453" spans="1:10" ht="12.75">
      <c r="A453" s="170"/>
      <c r="B453" s="99"/>
      <c r="C453" s="99"/>
      <c r="D453" s="100" t="s">
        <v>261</v>
      </c>
      <c r="E453" s="99"/>
      <c r="F453" s="99"/>
      <c r="G453" s="154"/>
      <c r="H453" s="70">
        <f t="shared" si="10"/>
      </c>
      <c r="I453" s="71">
        <f t="shared" si="11"/>
      </c>
      <c r="J453" s="101"/>
    </row>
    <row r="454" spans="1:10" ht="12.75">
      <c r="A454" s="171">
        <v>356</v>
      </c>
      <c r="B454" s="112" t="s">
        <v>86</v>
      </c>
      <c r="C454" s="112" t="s">
        <v>52</v>
      </c>
      <c r="D454" s="113" t="s">
        <v>260</v>
      </c>
      <c r="E454" s="114" t="s">
        <v>76</v>
      </c>
      <c r="F454" s="115">
        <v>14.49</v>
      </c>
      <c r="G454" s="69"/>
      <c r="H454" s="70">
        <f t="shared" si="10"/>
        <v>0</v>
      </c>
      <c r="I454" s="71" t="str">
        <f t="shared" si="11"/>
        <v>C</v>
      </c>
      <c r="J454" s="110" t="s">
        <v>60</v>
      </c>
    </row>
    <row r="455" spans="1:10" ht="12.75">
      <c r="A455" s="171">
        <v>357</v>
      </c>
      <c r="B455" s="112" t="s">
        <v>149</v>
      </c>
      <c r="C455" s="112" t="s">
        <v>52</v>
      </c>
      <c r="D455" s="113" t="s">
        <v>230</v>
      </c>
      <c r="E455" s="114" t="s">
        <v>76</v>
      </c>
      <c r="F455" s="115">
        <v>12.58</v>
      </c>
      <c r="G455" s="69"/>
      <c r="H455" s="70">
        <f t="shared" si="10"/>
        <v>0</v>
      </c>
      <c r="I455" s="71" t="str">
        <f t="shared" si="11"/>
        <v>C</v>
      </c>
      <c r="J455" s="110" t="s">
        <v>60</v>
      </c>
    </row>
    <row r="456" spans="1:10" ht="12.75">
      <c r="A456" s="171">
        <v>358</v>
      </c>
      <c r="B456" s="112" t="s">
        <v>224</v>
      </c>
      <c r="C456" s="112" t="s">
        <v>52</v>
      </c>
      <c r="D456" s="113" t="s">
        <v>225</v>
      </c>
      <c r="E456" s="114" t="s">
        <v>136</v>
      </c>
      <c r="F456" s="115">
        <v>2</v>
      </c>
      <c r="G456" s="69"/>
      <c r="H456" s="70">
        <f t="shared" si="10"/>
        <v>0</v>
      </c>
      <c r="I456" s="71" t="str">
        <f t="shared" si="11"/>
        <v>C</v>
      </c>
      <c r="J456" s="110" t="s">
        <v>60</v>
      </c>
    </row>
    <row r="457" spans="1:10" ht="12.75">
      <c r="A457" s="170"/>
      <c r="B457" s="99"/>
      <c r="C457" s="99"/>
      <c r="D457" s="100" t="s">
        <v>262</v>
      </c>
      <c r="E457" s="99"/>
      <c r="F457" s="99"/>
      <c r="G457" s="154"/>
      <c r="H457" s="70">
        <f t="shared" si="10"/>
      </c>
      <c r="I457" s="71">
        <f t="shared" si="11"/>
      </c>
      <c r="J457" s="101"/>
    </row>
    <row r="458" spans="1:10" ht="12.75">
      <c r="A458" s="171">
        <v>359</v>
      </c>
      <c r="B458" s="112" t="s">
        <v>149</v>
      </c>
      <c r="C458" s="112" t="s">
        <v>52</v>
      </c>
      <c r="D458" s="113" t="s">
        <v>230</v>
      </c>
      <c r="E458" s="114" t="s">
        <v>76</v>
      </c>
      <c r="F458" s="115">
        <v>9.32</v>
      </c>
      <c r="G458" s="69"/>
      <c r="H458" s="70">
        <f t="shared" si="10"/>
        <v>0</v>
      </c>
      <c r="I458" s="71" t="str">
        <f t="shared" si="11"/>
        <v>C</v>
      </c>
      <c r="J458" s="110" t="s">
        <v>60</v>
      </c>
    </row>
    <row r="459" spans="1:10" ht="12.75">
      <c r="A459" s="170"/>
      <c r="B459" s="99"/>
      <c r="C459" s="99"/>
      <c r="D459" s="100" t="s">
        <v>263</v>
      </c>
      <c r="E459" s="99"/>
      <c r="F459" s="99"/>
      <c r="G459" s="154"/>
      <c r="H459" s="70">
        <f t="shared" si="10"/>
      </c>
      <c r="I459" s="71">
        <f t="shared" si="11"/>
      </c>
      <c r="J459" s="101"/>
    </row>
    <row r="460" spans="1:10" ht="12.75">
      <c r="A460" s="171">
        <v>360</v>
      </c>
      <c r="B460" s="112" t="s">
        <v>156</v>
      </c>
      <c r="C460" s="112" t="s">
        <v>52</v>
      </c>
      <c r="D460" s="113" t="s">
        <v>211</v>
      </c>
      <c r="E460" s="114" t="s">
        <v>101</v>
      </c>
      <c r="F460" s="115">
        <v>15.8</v>
      </c>
      <c r="G460" s="69"/>
      <c r="H460" s="70">
        <f t="shared" si="10"/>
        <v>0</v>
      </c>
      <c r="I460" s="71" t="str">
        <f t="shared" si="11"/>
        <v>C</v>
      </c>
      <c r="J460" s="110" t="s">
        <v>60</v>
      </c>
    </row>
    <row r="461" spans="1:10" ht="12.75">
      <c r="A461" s="171">
        <v>361</v>
      </c>
      <c r="B461" s="112" t="s">
        <v>86</v>
      </c>
      <c r="C461" s="112" t="s">
        <v>52</v>
      </c>
      <c r="D461" s="113" t="s">
        <v>104</v>
      </c>
      <c r="E461" s="114" t="s">
        <v>76</v>
      </c>
      <c r="F461" s="115">
        <v>47.37</v>
      </c>
      <c r="G461" s="69"/>
      <c r="H461" s="70">
        <f t="shared" si="10"/>
        <v>0</v>
      </c>
      <c r="I461" s="71" t="str">
        <f t="shared" si="11"/>
        <v>C</v>
      </c>
      <c r="J461" s="110" t="s">
        <v>60</v>
      </c>
    </row>
    <row r="462" spans="1:10" ht="12.75">
      <c r="A462" s="171">
        <v>362</v>
      </c>
      <c r="B462" s="112" t="s">
        <v>105</v>
      </c>
      <c r="C462" s="112" t="s">
        <v>52</v>
      </c>
      <c r="D462" s="113" t="s">
        <v>196</v>
      </c>
      <c r="E462" s="114" t="s">
        <v>136</v>
      </c>
      <c r="F462" s="115">
        <v>4</v>
      </c>
      <c r="G462" s="69"/>
      <c r="H462" s="70">
        <f t="shared" si="10"/>
        <v>0</v>
      </c>
      <c r="I462" s="71" t="str">
        <f t="shared" si="11"/>
        <v>C</v>
      </c>
      <c r="J462" s="110" t="s">
        <v>60</v>
      </c>
    </row>
    <row r="463" spans="1:10" ht="12.75">
      <c r="A463" s="170"/>
      <c r="B463" s="99"/>
      <c r="C463" s="99"/>
      <c r="D463" s="100" t="s">
        <v>264</v>
      </c>
      <c r="E463" s="99"/>
      <c r="F463" s="99"/>
      <c r="G463" s="154"/>
      <c r="H463" s="70">
        <f t="shared" si="10"/>
      </c>
      <c r="I463" s="71">
        <f t="shared" si="11"/>
      </c>
      <c r="J463" s="101"/>
    </row>
    <row r="464" spans="1:10" ht="12.75">
      <c r="A464" s="171">
        <v>363</v>
      </c>
      <c r="B464" s="112" t="s">
        <v>139</v>
      </c>
      <c r="C464" s="112" t="s">
        <v>52</v>
      </c>
      <c r="D464" s="113" t="s">
        <v>140</v>
      </c>
      <c r="E464" s="114" t="s">
        <v>76</v>
      </c>
      <c r="F464" s="115">
        <v>17.43</v>
      </c>
      <c r="G464" s="69"/>
      <c r="H464" s="70">
        <f t="shared" si="10"/>
        <v>0</v>
      </c>
      <c r="I464" s="71" t="str">
        <f t="shared" si="11"/>
        <v>C</v>
      </c>
      <c r="J464" s="110" t="s">
        <v>60</v>
      </c>
    </row>
    <row r="465" spans="1:10" ht="12.75">
      <c r="A465" s="171">
        <v>364</v>
      </c>
      <c r="B465" s="112" t="s">
        <v>86</v>
      </c>
      <c r="C465" s="112" t="s">
        <v>52</v>
      </c>
      <c r="D465" s="113" t="s">
        <v>221</v>
      </c>
      <c r="E465" s="114" t="s">
        <v>76</v>
      </c>
      <c r="F465" s="115">
        <v>58.9</v>
      </c>
      <c r="G465" s="69"/>
      <c r="H465" s="70">
        <f t="shared" si="10"/>
        <v>0</v>
      </c>
      <c r="I465" s="71" t="str">
        <f t="shared" si="11"/>
        <v>C</v>
      </c>
      <c r="J465" s="110" t="s">
        <v>60</v>
      </c>
    </row>
    <row r="466" spans="1:10" ht="12.75">
      <c r="A466" s="171">
        <v>365</v>
      </c>
      <c r="B466" s="112" t="s">
        <v>127</v>
      </c>
      <c r="C466" s="112" t="s">
        <v>52</v>
      </c>
      <c r="D466" s="113" t="s">
        <v>128</v>
      </c>
      <c r="E466" s="114" t="s">
        <v>76</v>
      </c>
      <c r="F466" s="115">
        <v>44.2</v>
      </c>
      <c r="G466" s="69"/>
      <c r="H466" s="70">
        <f t="shared" si="10"/>
        <v>0</v>
      </c>
      <c r="I466" s="71" t="str">
        <f t="shared" si="11"/>
        <v>C</v>
      </c>
      <c r="J466" s="110" t="s">
        <v>60</v>
      </c>
    </row>
    <row r="467" spans="1:10" ht="12.75">
      <c r="A467" s="171">
        <v>366</v>
      </c>
      <c r="B467" s="112" t="s">
        <v>187</v>
      </c>
      <c r="C467" s="112" t="s">
        <v>52</v>
      </c>
      <c r="D467" s="113" t="s">
        <v>265</v>
      </c>
      <c r="E467" s="114" t="s">
        <v>136</v>
      </c>
      <c r="F467" s="115">
        <v>4</v>
      </c>
      <c r="G467" s="69"/>
      <c r="H467" s="70">
        <f t="shared" si="10"/>
        <v>0</v>
      </c>
      <c r="I467" s="71" t="str">
        <f t="shared" si="11"/>
        <v>C</v>
      </c>
      <c r="J467" s="110" t="s">
        <v>60</v>
      </c>
    </row>
    <row r="468" spans="1:10" ht="12.75">
      <c r="A468" s="171">
        <v>367</v>
      </c>
      <c r="B468" s="112" t="s">
        <v>129</v>
      </c>
      <c r="C468" s="112" t="s">
        <v>52</v>
      </c>
      <c r="D468" s="113" t="s">
        <v>130</v>
      </c>
      <c r="E468" s="114" t="s">
        <v>136</v>
      </c>
      <c r="F468" s="115">
        <v>3</v>
      </c>
      <c r="G468" s="69"/>
      <c r="H468" s="70">
        <f t="shared" si="10"/>
        <v>0</v>
      </c>
      <c r="I468" s="71" t="str">
        <f t="shared" si="11"/>
        <v>C</v>
      </c>
      <c r="J468" s="110" t="s">
        <v>60</v>
      </c>
    </row>
    <row r="469" spans="1:10" ht="12.75">
      <c r="A469" s="171">
        <v>368</v>
      </c>
      <c r="B469" s="112" t="s">
        <v>134</v>
      </c>
      <c r="C469" s="112" t="s">
        <v>52</v>
      </c>
      <c r="D469" s="113" t="s">
        <v>266</v>
      </c>
      <c r="E469" s="114" t="s">
        <v>101</v>
      </c>
      <c r="F469" s="115">
        <v>3.6</v>
      </c>
      <c r="G469" s="69"/>
      <c r="H469" s="70">
        <f t="shared" si="10"/>
        <v>0</v>
      </c>
      <c r="I469" s="71" t="str">
        <f t="shared" si="11"/>
        <v>C</v>
      </c>
      <c r="J469" s="110" t="s">
        <v>60</v>
      </c>
    </row>
    <row r="470" spans="1:10" ht="12.75">
      <c r="A470" s="170"/>
      <c r="B470" s="99"/>
      <c r="C470" s="99"/>
      <c r="D470" s="100" t="s">
        <v>267</v>
      </c>
      <c r="E470" s="99"/>
      <c r="F470" s="99"/>
      <c r="G470" s="154"/>
      <c r="H470" s="70">
        <f t="shared" si="10"/>
      </c>
      <c r="I470" s="71">
        <f t="shared" si="11"/>
      </c>
      <c r="J470" s="101"/>
    </row>
    <row r="471" spans="1:10" ht="12.75">
      <c r="A471" s="171">
        <v>369</v>
      </c>
      <c r="B471" s="112" t="s">
        <v>139</v>
      </c>
      <c r="C471" s="112" t="s">
        <v>52</v>
      </c>
      <c r="D471" s="113" t="s">
        <v>140</v>
      </c>
      <c r="E471" s="114" t="s">
        <v>76</v>
      </c>
      <c r="F471" s="115">
        <v>4.91</v>
      </c>
      <c r="G471" s="69"/>
      <c r="H471" s="70">
        <f t="shared" si="10"/>
        <v>0</v>
      </c>
      <c r="I471" s="71" t="str">
        <f t="shared" si="11"/>
        <v>C</v>
      </c>
      <c r="J471" s="110" t="s">
        <v>60</v>
      </c>
    </row>
    <row r="472" spans="1:10" ht="12.75">
      <c r="A472" s="171">
        <v>370</v>
      </c>
      <c r="B472" s="112" t="s">
        <v>127</v>
      </c>
      <c r="C472" s="112" t="s">
        <v>52</v>
      </c>
      <c r="D472" s="113" t="s">
        <v>128</v>
      </c>
      <c r="E472" s="114" t="s">
        <v>76</v>
      </c>
      <c r="F472" s="115">
        <v>14.11</v>
      </c>
      <c r="G472" s="69"/>
      <c r="H472" s="70">
        <f t="shared" si="10"/>
        <v>0</v>
      </c>
      <c r="I472" s="71" t="str">
        <f t="shared" si="11"/>
        <v>C</v>
      </c>
      <c r="J472" s="110" t="s">
        <v>60</v>
      </c>
    </row>
    <row r="473" spans="1:10" ht="12.75">
      <c r="A473" s="171">
        <v>371</v>
      </c>
      <c r="B473" s="112" t="s">
        <v>129</v>
      </c>
      <c r="C473" s="112" t="s">
        <v>52</v>
      </c>
      <c r="D473" s="113" t="s">
        <v>130</v>
      </c>
      <c r="E473" s="114" t="s">
        <v>136</v>
      </c>
      <c r="F473" s="115">
        <v>1</v>
      </c>
      <c r="G473" s="69"/>
      <c r="H473" s="70">
        <f t="shared" si="10"/>
        <v>0</v>
      </c>
      <c r="I473" s="71" t="str">
        <f t="shared" si="11"/>
        <v>C</v>
      </c>
      <c r="J473" s="110" t="s">
        <v>60</v>
      </c>
    </row>
    <row r="474" spans="1:10" ht="12.75">
      <c r="A474" s="170"/>
      <c r="B474" s="99"/>
      <c r="C474" s="99"/>
      <c r="D474" s="100" t="s">
        <v>268</v>
      </c>
      <c r="E474" s="99"/>
      <c r="F474" s="99"/>
      <c r="G474" s="154"/>
      <c r="H474" s="70">
        <f t="shared" si="10"/>
      </c>
      <c r="I474" s="71">
        <f t="shared" si="11"/>
      </c>
      <c r="J474" s="101"/>
    </row>
    <row r="475" spans="1:10" ht="12.75">
      <c r="A475" s="171">
        <v>372</v>
      </c>
      <c r="B475" s="112" t="s">
        <v>139</v>
      </c>
      <c r="C475" s="112" t="s">
        <v>52</v>
      </c>
      <c r="D475" s="113" t="s">
        <v>140</v>
      </c>
      <c r="E475" s="114" t="s">
        <v>76</v>
      </c>
      <c r="F475" s="115">
        <v>7.8</v>
      </c>
      <c r="G475" s="69"/>
      <c r="H475" s="70">
        <f t="shared" si="10"/>
        <v>0</v>
      </c>
      <c r="I475" s="71" t="str">
        <f t="shared" si="11"/>
        <v>C</v>
      </c>
      <c r="J475" s="110" t="s">
        <v>60</v>
      </c>
    </row>
    <row r="476" spans="1:10" ht="12.75">
      <c r="A476" s="171">
        <v>373</v>
      </c>
      <c r="B476" s="112" t="s">
        <v>86</v>
      </c>
      <c r="C476" s="112" t="s">
        <v>52</v>
      </c>
      <c r="D476" s="113" t="s">
        <v>221</v>
      </c>
      <c r="E476" s="114" t="s">
        <v>76</v>
      </c>
      <c r="F476" s="115">
        <v>14.8</v>
      </c>
      <c r="G476" s="69"/>
      <c r="H476" s="70">
        <f t="shared" si="10"/>
        <v>0</v>
      </c>
      <c r="I476" s="71" t="str">
        <f t="shared" si="11"/>
        <v>C</v>
      </c>
      <c r="J476" s="110" t="s">
        <v>60</v>
      </c>
    </row>
    <row r="477" spans="1:10" ht="12.75">
      <c r="A477" s="171">
        <v>374</v>
      </c>
      <c r="B477" s="112" t="s">
        <v>187</v>
      </c>
      <c r="C477" s="112" t="s">
        <v>52</v>
      </c>
      <c r="D477" s="113" t="s">
        <v>269</v>
      </c>
      <c r="E477" s="114" t="s">
        <v>136</v>
      </c>
      <c r="F477" s="115">
        <v>2</v>
      </c>
      <c r="G477" s="69"/>
      <c r="H477" s="70">
        <f t="shared" si="10"/>
        <v>0</v>
      </c>
      <c r="I477" s="71" t="str">
        <f t="shared" si="11"/>
        <v>C</v>
      </c>
      <c r="J477" s="110" t="s">
        <v>60</v>
      </c>
    </row>
    <row r="478" spans="1:10" ht="12.75">
      <c r="A478" s="111"/>
      <c r="B478" s="112"/>
      <c r="C478" s="112"/>
      <c r="D478" s="113"/>
      <c r="E478" s="114"/>
      <c r="F478" s="115"/>
      <c r="G478" s="137"/>
      <c r="H478" s="70"/>
      <c r="I478" s="71"/>
      <c r="J478" s="72"/>
    </row>
    <row r="479" spans="1:10" ht="12.75">
      <c r="A479" s="111"/>
      <c r="B479" s="112"/>
      <c r="C479" s="112"/>
      <c r="D479" s="113"/>
      <c r="E479" s="114"/>
      <c r="F479" s="115"/>
      <c r="G479" s="137"/>
      <c r="H479" s="70"/>
      <c r="I479" s="71"/>
      <c r="J479" s="72"/>
    </row>
    <row r="480" spans="1:10" ht="12.75">
      <c r="A480" s="111"/>
      <c r="B480" s="112"/>
      <c r="C480" s="112"/>
      <c r="D480" s="113"/>
      <c r="E480" s="114"/>
      <c r="F480" s="115"/>
      <c r="G480" s="137"/>
      <c r="H480" s="70"/>
      <c r="I480" s="71"/>
      <c r="J480" s="72"/>
    </row>
    <row r="481" spans="1:10" ht="12.75">
      <c r="A481" s="111"/>
      <c r="B481" s="112"/>
      <c r="C481" s="112"/>
      <c r="D481" s="113"/>
      <c r="E481" s="114"/>
      <c r="F481" s="115"/>
      <c r="G481" s="137"/>
      <c r="H481" s="70"/>
      <c r="I481" s="71"/>
      <c r="J481" s="72"/>
    </row>
    <row r="482" spans="1:10" ht="12.75">
      <c r="A482" s="111"/>
      <c r="B482" s="112"/>
      <c r="C482" s="112"/>
      <c r="D482" s="113"/>
      <c r="E482" s="114"/>
      <c r="F482" s="115"/>
      <c r="G482" s="137"/>
      <c r="H482" s="70"/>
      <c r="I482" s="71"/>
      <c r="J482" s="72"/>
    </row>
    <row r="483" spans="1:10" ht="12.75">
      <c r="A483" s="111"/>
      <c r="B483" s="112"/>
      <c r="C483" s="112"/>
      <c r="D483" s="113"/>
      <c r="E483" s="114"/>
      <c r="F483" s="115"/>
      <c r="G483" s="137"/>
      <c r="H483" s="70"/>
      <c r="I483" s="71"/>
      <c r="J483" s="72"/>
    </row>
    <row r="484" spans="1:10" ht="12.75">
      <c r="A484" s="111"/>
      <c r="B484" s="112"/>
      <c r="C484" s="112"/>
      <c r="D484" s="113"/>
      <c r="E484" s="114"/>
      <c r="F484" s="115"/>
      <c r="G484" s="137"/>
      <c r="H484" s="70"/>
      <c r="I484" s="71"/>
      <c r="J484" s="72"/>
    </row>
    <row r="485" spans="1:10" ht="12.75">
      <c r="A485" s="111"/>
      <c r="B485" s="112"/>
      <c r="C485" s="112"/>
      <c r="D485" s="113"/>
      <c r="E485" s="114"/>
      <c r="F485" s="115"/>
      <c r="G485" s="137"/>
      <c r="H485" s="70"/>
      <c r="I485" s="71"/>
      <c r="J485" s="72"/>
    </row>
    <row r="486" spans="1:10" ht="12.75">
      <c r="A486" s="111"/>
      <c r="B486" s="112"/>
      <c r="C486" s="112"/>
      <c r="D486" s="113"/>
      <c r="E486" s="114"/>
      <c r="F486" s="115"/>
      <c r="G486" s="137"/>
      <c r="H486" s="70"/>
      <c r="I486" s="71"/>
      <c r="J486" s="72"/>
    </row>
    <row r="487" spans="1:10" ht="12.75">
      <c r="A487" s="111"/>
      <c r="B487" s="112"/>
      <c r="C487" s="112"/>
      <c r="D487" s="113"/>
      <c r="E487" s="114"/>
      <c r="F487" s="115"/>
      <c r="G487" s="137"/>
      <c r="H487" s="70"/>
      <c r="I487" s="71"/>
      <c r="J487" s="72"/>
    </row>
    <row r="488" spans="1:10" ht="12.75">
      <c r="A488" s="111"/>
      <c r="B488" s="112"/>
      <c r="C488" s="112"/>
      <c r="D488" s="113"/>
      <c r="E488" s="114"/>
      <c r="F488" s="115"/>
      <c r="G488" s="137"/>
      <c r="H488" s="70"/>
      <c r="I488" s="71"/>
      <c r="J488" s="72"/>
    </row>
    <row r="489" spans="1:10" ht="12.75">
      <c r="A489" s="111"/>
      <c r="B489" s="112"/>
      <c r="C489" s="112"/>
      <c r="D489" s="113"/>
      <c r="E489" s="114"/>
      <c r="F489" s="115"/>
      <c r="G489" s="137"/>
      <c r="H489" s="70"/>
      <c r="I489" s="71"/>
      <c r="J489" s="72"/>
    </row>
    <row r="490" spans="1:10" ht="12.75">
      <c r="A490" s="111"/>
      <c r="B490" s="112"/>
      <c r="C490" s="112"/>
      <c r="D490" s="113"/>
      <c r="E490" s="114"/>
      <c r="F490" s="115"/>
      <c r="G490" s="137"/>
      <c r="H490" s="70"/>
      <c r="I490" s="71"/>
      <c r="J490" s="72"/>
    </row>
    <row r="491" spans="1:10" ht="12.75">
      <c r="A491" s="111"/>
      <c r="B491" s="112"/>
      <c r="C491" s="112"/>
      <c r="D491" s="113"/>
      <c r="E491" s="114"/>
      <c r="F491" s="115"/>
      <c r="G491" s="137"/>
      <c r="H491" s="70"/>
      <c r="I491" s="71"/>
      <c r="J491" s="72"/>
    </row>
    <row r="492" spans="1:10" ht="12.75">
      <c r="A492" s="111"/>
      <c r="B492" s="112"/>
      <c r="C492" s="112"/>
      <c r="D492" s="113"/>
      <c r="E492" s="114"/>
      <c r="F492" s="115"/>
      <c r="G492" s="137"/>
      <c r="H492" s="70"/>
      <c r="I492" s="71"/>
      <c r="J492" s="72"/>
    </row>
    <row r="493" spans="1:10" ht="12.75">
      <c r="A493" s="111"/>
      <c r="B493" s="112"/>
      <c r="C493" s="112"/>
      <c r="D493" s="113"/>
      <c r="E493" s="114"/>
      <c r="F493" s="115"/>
      <c r="G493" s="137"/>
      <c r="H493" s="70"/>
      <c r="I493" s="71"/>
      <c r="J493" s="72"/>
    </row>
    <row r="494" spans="1:10" ht="12.75">
      <c r="A494" s="111"/>
      <c r="B494" s="112"/>
      <c r="C494" s="112"/>
      <c r="D494" s="113"/>
      <c r="E494" s="114"/>
      <c r="F494" s="115"/>
      <c r="G494" s="137"/>
      <c r="H494" s="70"/>
      <c r="I494" s="71"/>
      <c r="J494" s="72"/>
    </row>
    <row r="495" spans="1:10" ht="12.75">
      <c r="A495" s="111"/>
      <c r="B495" s="112"/>
      <c r="C495" s="112"/>
      <c r="D495" s="113"/>
      <c r="E495" s="114"/>
      <c r="F495" s="115"/>
      <c r="G495" s="137"/>
      <c r="H495" s="70"/>
      <c r="I495" s="71"/>
      <c r="J495" s="72"/>
    </row>
    <row r="496" spans="1:10" ht="12.75">
      <c r="A496" s="111"/>
      <c r="B496" s="112"/>
      <c r="C496" s="112"/>
      <c r="D496" s="113"/>
      <c r="E496" s="114"/>
      <c r="F496" s="115"/>
      <c r="G496" s="137"/>
      <c r="H496" s="70"/>
      <c r="I496" s="71"/>
      <c r="J496" s="72"/>
    </row>
    <row r="497" spans="1:10" ht="12.75">
      <c r="A497" s="111"/>
      <c r="B497" s="112"/>
      <c r="C497" s="112"/>
      <c r="D497" s="113"/>
      <c r="E497" s="114"/>
      <c r="F497" s="115"/>
      <c r="G497" s="137"/>
      <c r="H497" s="70"/>
      <c r="I497" s="71"/>
      <c r="J497" s="72"/>
    </row>
    <row r="498" spans="1:10" ht="12.75">
      <c r="A498" s="111"/>
      <c r="B498" s="112"/>
      <c r="C498" s="112"/>
      <c r="D498" s="113"/>
      <c r="E498" s="114"/>
      <c r="F498" s="115"/>
      <c r="G498" s="137"/>
      <c r="H498" s="70"/>
      <c r="I498" s="71"/>
      <c r="J498" s="72"/>
    </row>
    <row r="499" spans="1:10" ht="12.75">
      <c r="A499" s="111"/>
      <c r="B499" s="112"/>
      <c r="C499" s="112"/>
      <c r="D499" s="113"/>
      <c r="E499" s="114"/>
      <c r="F499" s="115"/>
      <c r="G499" s="137"/>
      <c r="H499" s="70"/>
      <c r="I499" s="71"/>
      <c r="J499" s="72"/>
    </row>
    <row r="500" spans="1:10" ht="12.75">
      <c r="A500" s="111"/>
      <c r="B500" s="112"/>
      <c r="C500" s="112"/>
      <c r="D500" s="113"/>
      <c r="E500" s="114"/>
      <c r="F500" s="115"/>
      <c r="G500" s="137"/>
      <c r="H500" s="70"/>
      <c r="I500" s="71"/>
      <c r="J500" s="72"/>
    </row>
    <row r="501" spans="1:10" ht="12.75">
      <c r="A501" s="111"/>
      <c r="B501" s="112"/>
      <c r="C501" s="112"/>
      <c r="D501" s="113"/>
      <c r="E501" s="114"/>
      <c r="F501" s="115"/>
      <c r="G501" s="137"/>
      <c r="H501" s="70"/>
      <c r="I501" s="71"/>
      <c r="J501" s="72"/>
    </row>
    <row r="502" spans="1:10" ht="12.75">
      <c r="A502" s="111"/>
      <c r="B502" s="112"/>
      <c r="C502" s="112"/>
      <c r="D502" s="113"/>
      <c r="E502" s="114"/>
      <c r="F502" s="115"/>
      <c r="G502" s="137"/>
      <c r="H502" s="70"/>
      <c r="I502" s="71"/>
      <c r="J502" s="72"/>
    </row>
    <row r="503" spans="1:10" ht="12.75">
      <c r="A503" s="111"/>
      <c r="B503" s="112"/>
      <c r="C503" s="112"/>
      <c r="D503" s="113"/>
      <c r="E503" s="114"/>
      <c r="F503" s="115"/>
      <c r="G503" s="137"/>
      <c r="H503" s="70"/>
      <c r="I503" s="71"/>
      <c r="J503" s="72"/>
    </row>
    <row r="504" spans="1:10" ht="12.75">
      <c r="A504" s="111"/>
      <c r="B504" s="112"/>
      <c r="C504" s="112"/>
      <c r="D504" s="113"/>
      <c r="E504" s="114"/>
      <c r="F504" s="115"/>
      <c r="G504" s="137"/>
      <c r="H504" s="70"/>
      <c r="I504" s="71"/>
      <c r="J504" s="72"/>
    </row>
    <row r="505" spans="1:10" ht="12.75">
      <c r="A505" s="111"/>
      <c r="B505" s="112"/>
      <c r="C505" s="112"/>
      <c r="D505" s="113"/>
      <c r="E505" s="114"/>
      <c r="F505" s="115"/>
      <c r="G505" s="137"/>
      <c r="H505" s="70"/>
      <c r="I505" s="71"/>
      <c r="J505" s="72"/>
    </row>
    <row r="506" spans="1:10" ht="12.75">
      <c r="A506" s="111"/>
      <c r="B506" s="112"/>
      <c r="C506" s="112"/>
      <c r="D506" s="113"/>
      <c r="E506" s="114"/>
      <c r="F506" s="115"/>
      <c r="G506" s="137"/>
      <c r="H506" s="70"/>
      <c r="I506" s="71"/>
      <c r="J506" s="72"/>
    </row>
    <row r="507" spans="1:10" ht="12.75">
      <c r="A507" s="111"/>
      <c r="B507" s="112"/>
      <c r="C507" s="112"/>
      <c r="D507" s="113"/>
      <c r="E507" s="114"/>
      <c r="F507" s="115"/>
      <c r="G507" s="137"/>
      <c r="H507" s="70"/>
      <c r="I507" s="71"/>
      <c r="J507" s="72"/>
    </row>
    <row r="508" spans="1:10" ht="12.75">
      <c r="A508" s="111"/>
      <c r="B508" s="112"/>
      <c r="C508" s="112"/>
      <c r="D508" s="113"/>
      <c r="E508" s="114"/>
      <c r="F508" s="115"/>
      <c r="G508" s="137"/>
      <c r="H508" s="70"/>
      <c r="I508" s="71"/>
      <c r="J508" s="72"/>
    </row>
    <row r="509" spans="1:10" ht="12.75">
      <c r="A509" s="111"/>
      <c r="B509" s="112"/>
      <c r="C509" s="112"/>
      <c r="D509" s="113"/>
      <c r="E509" s="114"/>
      <c r="F509" s="115"/>
      <c r="G509" s="137"/>
      <c r="H509" s="70"/>
      <c r="I509" s="71"/>
      <c r="J509" s="72"/>
    </row>
    <row r="510" spans="1:10" ht="12.75">
      <c r="A510" s="111"/>
      <c r="B510" s="112"/>
      <c r="C510" s="112"/>
      <c r="D510" s="113"/>
      <c r="E510" s="114"/>
      <c r="F510" s="115"/>
      <c r="G510" s="137"/>
      <c r="H510" s="70"/>
      <c r="I510" s="71"/>
      <c r="J510" s="72"/>
    </row>
    <row r="511" spans="1:10" ht="12.75">
      <c r="A511" s="111"/>
      <c r="B511" s="112"/>
      <c r="C511" s="112"/>
      <c r="D511" s="113"/>
      <c r="E511" s="114"/>
      <c r="F511" s="115"/>
      <c r="G511" s="137"/>
      <c r="H511" s="70"/>
      <c r="I511" s="71"/>
      <c r="J511" s="72"/>
    </row>
    <row r="512" spans="1:10" ht="12.75">
      <c r="A512" s="111"/>
      <c r="B512" s="112"/>
      <c r="C512" s="112"/>
      <c r="D512" s="113"/>
      <c r="E512" s="114"/>
      <c r="F512" s="115"/>
      <c r="G512" s="137"/>
      <c r="H512" s="70"/>
      <c r="I512" s="71"/>
      <c r="J512" s="72"/>
    </row>
    <row r="513" spans="1:10" ht="12.75">
      <c r="A513" s="111"/>
      <c r="B513" s="112"/>
      <c r="C513" s="112"/>
      <c r="D513" s="113"/>
      <c r="E513" s="114"/>
      <c r="F513" s="115"/>
      <c r="G513" s="137"/>
      <c r="H513" s="70"/>
      <c r="I513" s="71"/>
      <c r="J513" s="72"/>
    </row>
    <row r="514" spans="1:10" ht="12.75">
      <c r="A514" s="111"/>
      <c r="B514" s="112"/>
      <c r="C514" s="112"/>
      <c r="D514" s="113"/>
      <c r="E514" s="114"/>
      <c r="F514" s="115"/>
      <c r="G514" s="137"/>
      <c r="H514" s="70"/>
      <c r="I514" s="71"/>
      <c r="J514" s="72"/>
    </row>
    <row r="515" spans="1:10" ht="12.75">
      <c r="A515" s="111"/>
      <c r="B515" s="112"/>
      <c r="C515" s="112"/>
      <c r="D515" s="113"/>
      <c r="E515" s="114"/>
      <c r="F515" s="115"/>
      <c r="G515" s="137"/>
      <c r="H515" s="70"/>
      <c r="I515" s="71"/>
      <c r="J515" s="72"/>
    </row>
    <row r="516" spans="1:10" ht="12.75">
      <c r="A516" s="111"/>
      <c r="B516" s="112"/>
      <c r="C516" s="112"/>
      <c r="D516" s="113"/>
      <c r="E516" s="114"/>
      <c r="F516" s="115"/>
      <c r="G516" s="137"/>
      <c r="H516" s="70"/>
      <c r="I516" s="71"/>
      <c r="J516" s="72"/>
    </row>
    <row r="517" spans="1:10" ht="12.75">
      <c r="A517" s="111"/>
      <c r="B517" s="112"/>
      <c r="C517" s="112"/>
      <c r="D517" s="113"/>
      <c r="E517" s="114"/>
      <c r="F517" s="115"/>
      <c r="G517" s="137"/>
      <c r="H517" s="70"/>
      <c r="I517" s="71"/>
      <c r="J517" s="72"/>
    </row>
    <row r="518" spans="1:10" ht="12.75">
      <c r="A518" s="111"/>
      <c r="B518" s="112"/>
      <c r="C518" s="112"/>
      <c r="D518" s="113"/>
      <c r="E518" s="114"/>
      <c r="F518" s="115"/>
      <c r="G518" s="137"/>
      <c r="H518" s="70"/>
      <c r="I518" s="71"/>
      <c r="J518" s="72"/>
    </row>
    <row r="519" spans="1:10" ht="12.75">
      <c r="A519" s="111"/>
      <c r="B519" s="112"/>
      <c r="C519" s="112"/>
      <c r="D519" s="113"/>
      <c r="E519" s="114"/>
      <c r="F519" s="115"/>
      <c r="G519" s="137"/>
      <c r="H519" s="70"/>
      <c r="I519" s="71"/>
      <c r="J519" s="72"/>
    </row>
    <row r="520" spans="1:10" ht="12.75">
      <c r="A520" s="111"/>
      <c r="B520" s="112"/>
      <c r="C520" s="112"/>
      <c r="D520" s="113"/>
      <c r="E520" s="114"/>
      <c r="F520" s="115"/>
      <c r="G520" s="137"/>
      <c r="H520" s="70"/>
      <c r="I520" s="71"/>
      <c r="J520" s="72"/>
    </row>
    <row r="521" spans="1:10" ht="12.75">
      <c r="A521" s="111"/>
      <c r="B521" s="112"/>
      <c r="C521" s="112"/>
      <c r="D521" s="113"/>
      <c r="E521" s="114"/>
      <c r="F521" s="115"/>
      <c r="G521" s="137"/>
      <c r="H521" s="70"/>
      <c r="I521" s="71"/>
      <c r="J521" s="72"/>
    </row>
    <row r="522" spans="1:10" ht="12.75">
      <c r="A522" s="111"/>
      <c r="B522" s="112"/>
      <c r="C522" s="112"/>
      <c r="D522" s="113"/>
      <c r="E522" s="114"/>
      <c r="F522" s="115"/>
      <c r="G522" s="137"/>
      <c r="H522" s="70"/>
      <c r="I522" s="71"/>
      <c r="J522" s="72"/>
    </row>
    <row r="523" spans="1:10" ht="12.75">
      <c r="A523" s="111"/>
      <c r="B523" s="112"/>
      <c r="C523" s="112"/>
      <c r="D523" s="113"/>
      <c r="E523" s="114"/>
      <c r="F523" s="115"/>
      <c r="G523" s="137"/>
      <c r="H523" s="70"/>
      <c r="I523" s="71"/>
      <c r="J523" s="72"/>
    </row>
    <row r="524" spans="1:10" ht="12.75">
      <c r="A524" s="111"/>
      <c r="B524" s="112"/>
      <c r="C524" s="112"/>
      <c r="D524" s="113"/>
      <c r="E524" s="114"/>
      <c r="F524" s="115"/>
      <c r="G524" s="137"/>
      <c r="H524" s="70"/>
      <c r="I524" s="71"/>
      <c r="J524" s="72"/>
    </row>
    <row r="525" spans="1:10" ht="12.75">
      <c r="A525" s="111"/>
      <c r="B525" s="112"/>
      <c r="C525" s="112"/>
      <c r="D525" s="113"/>
      <c r="E525" s="114"/>
      <c r="F525" s="115"/>
      <c r="G525" s="137"/>
      <c r="H525" s="70"/>
      <c r="I525" s="71"/>
      <c r="J525" s="72"/>
    </row>
    <row r="526" spans="1:10" ht="12.75">
      <c r="A526" s="111"/>
      <c r="B526" s="112"/>
      <c r="C526" s="112"/>
      <c r="D526" s="113"/>
      <c r="E526" s="114"/>
      <c r="F526" s="115"/>
      <c r="G526" s="137"/>
      <c r="H526" s="70"/>
      <c r="I526" s="71"/>
      <c r="J526" s="72"/>
    </row>
    <row r="527" spans="1:10" ht="12.75">
      <c r="A527" s="135">
        <f ca="1">+IF(NOT(ISBLANK(INDIRECT("e"&amp;ROW()))),MAX(INDIRECT("a$18:A"&amp;ROW()-1))+1,"")</f>
      </c>
      <c r="B527" s="66"/>
      <c r="C527" s="66"/>
      <c r="D527" s="136"/>
      <c r="E527" s="68"/>
      <c r="F527" s="137"/>
      <c r="G527" s="137"/>
      <c r="H527" s="70">
        <f>+IF(AND(F527="",G527=""),"",ROUND(F527*G527,2))</f>
      </c>
      <c r="I527" s="71">
        <f>IF(E527&lt;&gt;"","C","")</f>
      </c>
      <c r="J527" s="72"/>
    </row>
    <row r="528" spans="1:10" ht="12.75">
      <c r="A528" s="135">
        <f ca="1">+IF(NOT(ISBLANK(INDIRECT("e"&amp;ROW()))),MAX(INDIRECT("a$18:A"&amp;ROW()-1))+1,"")</f>
      </c>
      <c r="B528" s="66"/>
      <c r="C528" s="66"/>
      <c r="D528" s="136"/>
      <c r="E528" s="68"/>
      <c r="F528" s="137"/>
      <c r="G528" s="137"/>
      <c r="H528" s="70">
        <f>+IF(AND(F528="",G528=""),"",ROUND(F528*G528,2))</f>
      </c>
      <c r="I528" s="71">
        <f>IF(E528&lt;&gt;"","C","")</f>
      </c>
      <c r="J528" s="72"/>
    </row>
  </sheetData>
  <sheetProtection selectLockedCells="1" selectUnlockedCells="1"/>
  <mergeCells count="5">
    <mergeCell ref="A1:J1"/>
    <mergeCell ref="D7:E7"/>
    <mergeCell ref="D8:E8"/>
    <mergeCell ref="D10:G10"/>
    <mergeCell ref="D11:G11"/>
  </mergeCells>
  <conditionalFormatting sqref="H9:H10">
    <cfRule type="cellIs" priority="1" dxfId="3" operator="equal" stopIfTrue="1">
      <formula>0</formula>
    </cfRule>
    <cfRule type="cellIs" priority="2" dxfId="2" operator="lessThan" stopIfTrue="1">
      <formula>$H$8</formula>
    </cfRule>
    <cfRule type="cellIs" priority="3" dxfId="1" operator="greaterThanOrEqual" stopIfTrue="1">
      <formula>$H$8</formula>
    </cfRule>
  </conditionalFormatting>
  <conditionalFormatting sqref="B22:G23 B25:G25 B28:G32 B34:G39 B42:G48 B50:G57 B59:G66 B68:G77 B79:G85 B87:G87 B89:G89 B91:G92 B94:G97 B99:G101 B103:G106 B108:G110 B112:G114 B116:G118 B120:G121 B123:G126 B128:G128 B131:G140 B142:G150 B152:G160 B162:G169 B171:G180 B182:G191 B193:G202 B204:G212 B214:G217 B219:G219 B221:H221 B223:G224 B226:G227 B229:G230 B232:G233 B235:G239 B241:G244 B246:G246 B248:G252 B255:G263 B265:G271 B273:G280 B282:G288 B290:G302 B304:G310 B312:G317 B319:G326 B328:G332 B334:G340 B342:G344 B346:G346 B348:G353 B355:G358 B360:G362 B364:G365 B367:G368 B370:G371 B373:G375 B377:G378 B381:G387 B389:G397 B399:G407 B409:G418 B420:G427 B429:G435 B437:G437 B439:G439 B441:G447 B449:G450 B452:G452 B454:G456 B458:G458 B460:G462 B464:G469 B471:G473 B475:G528 E2:H3 H23 H32 H39 H66 H77 H85 H92 H97 H101 H106 H110 H114 H121 H125:H126 H140 H191 H202 H212 H217 H230 H244 H263 H297:H298 J22:J23 J25 J28:J32 J34:J39 J42:J48 J50:J57 J59:J66 J68:J77 J79:J85 J87 J89 J91:J92 J94:J97 J99:J101 J103:J106 J108:J110 J112:J114 J116:J118 J120:J121 J123:J126 J128 J131:J140 J142:J160 J162:J169 J171:J180 J182:J191 J193:J202 J204:J212 J214:J217 J219 J221 J223:J224 J226:J227 J229:J230 J232:J233 J235:J239 J241:J244 J246 J248:J252 J255:J263 J265:J271 J273:J280 J282:J288 J290:J302 J304:J310 J312:J317 J319:J326 J328:J332 J334:J340 J342:J344 J346 J348:J353 J355:J358 J360:J362 J364:J365 J367:J368 J370:J371 J373:J375 J377:J378 J381:J387 J389:J397 J399:J407 J409:J418 J420:J427 J429:J435 J437 J439 J441:J447 J449:J450 J452 J454:J456 J458 J460:J462 J464:J469 J471:J473 J475:J528">
    <cfRule type="cellIs" priority="4" dxfId="0" operator="notEqual" stopIfTrue="1">
      <formula>""</formula>
    </cfRule>
  </conditionalFormatting>
  <conditionalFormatting sqref="H6">
    <cfRule type="cellIs" priority="5" dxfId="3" operator="equal" stopIfTrue="1">
      <formula>0</formula>
    </cfRule>
    <cfRule type="cellIs" priority="6" dxfId="2" operator="lessThan" stopIfTrue="1">
      <formula>$H$10</formula>
    </cfRule>
    <cfRule type="cellIs" priority="7" dxfId="1" operator="greaterThanOrEqual" stopIfTrue="1">
      <formula>$H$10</formula>
    </cfRule>
  </conditionalFormatting>
  <dataValidations count="2">
    <dataValidation type="custom" allowBlank="1" showErrorMessage="1" errorTitle="Attenzione" error="Importo con solo 2 (due) posizioni decimali!!!" sqref="F22:G23 H23 F25:G25 F28:G32 H32 F34:G39 H39 F42:G48 F50:G57 F59:G66 H66 F68:G77 H77 F79:G85 H85 F87:G87 F89:G89 F91:G92 H92 F94:G97 H97 F99:G101 H101 F103:G106 H106 F108:G110 H110 F112:G114 H114 F116:G118 F120:G121 H121 F123:G126 H125:H126 F128:G128 F131:G140 H140 F142:G150 F152:G160 F162:G169 F171:G180 F182:G191 H191 F193:G202 H202 F204:G212 H212 F214:G217 H217 F219:G219 F221:H221 F223:G224 F226:G227 F229:G230 H230 F232:G233 F235:G239 F241:G244 H244 F246:G246 F248:G252 F255:G263 H263 F265:G271 F273:G280 F282:G288 F290:G302 H297:H298 F304:G310 F312:G317 F319:G326 F328:G332 F334:G340 F342:G344 F346:G346 F348:G353 F355:G358 F360:G362 F364:G365 F367:G368 F370:G371 F373:G375 F377:G378 F381:G387 F389:G397 F399:G407 F409:G418 F420:G427 F429:G435 F437:G437 F439:G439 F441:G447 F449:G450 F452:G452 F454:G456 F458:G458 F460:G462 F464:G469 F471:G473 F475:G656">
      <formula1>F22=ROUND(F22,2)</formula1>
      <formula2>0</formula2>
    </dataValidation>
    <dataValidation type="custom" allowBlank="1" showErrorMessage="1" errorTitle="Attenzione!" error="Importo con solo 2 (due) posizioni decimali!!!" sqref="H7:H8">
      <formula1>H7=ROUND(H7,2)</formula1>
      <formula2>0</formula2>
    </dataValidation>
  </dataValidations>
  <printOptions/>
  <pageMargins left="0.7083333333333334" right="0.7083333333333334" top="0.7875" bottom="0.7875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.57421875" style="13" customWidth="1"/>
    <col min="2" max="2" width="13.00390625" style="1" customWidth="1"/>
    <col min="3" max="3" width="2.140625" style="3" customWidth="1"/>
    <col min="4" max="4" width="57.7109375" style="1" customWidth="1"/>
    <col min="5" max="5" width="16.7109375" style="1" customWidth="1"/>
    <col min="6" max="6" width="15.00390625" style="79" customWidth="1"/>
    <col min="7" max="7" width="17.00390625" style="49" customWidth="1"/>
    <col min="8" max="8" width="17.00390625" style="13" customWidth="1"/>
    <col min="9" max="11" width="9.140625" style="13" customWidth="1"/>
    <col min="12" max="12" width="12.421875" style="13" customWidth="1"/>
    <col min="13" max="16384" width="9.140625" style="13" customWidth="1"/>
  </cols>
  <sheetData>
    <row r="1" spans="1:10" ht="15" customHeight="1">
      <c r="A1" s="209" t="s">
        <v>270</v>
      </c>
      <c r="B1" s="209"/>
      <c r="C1" s="209"/>
      <c r="D1" s="209"/>
      <c r="E1" s="209"/>
      <c r="F1" s="209"/>
      <c r="G1" s="209"/>
      <c r="H1" s="209"/>
      <c r="I1" s="209"/>
      <c r="J1" s="2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3.5">
      <c r="A5" s="50"/>
      <c r="B5" s="50"/>
      <c r="C5" s="51"/>
      <c r="D5" s="52" t="s">
        <v>32</v>
      </c>
      <c r="E5" s="53"/>
      <c r="F5" s="53"/>
      <c r="G5" s="53"/>
      <c r="H5" s="54"/>
    </row>
    <row r="6" spans="1:8" ht="12.75">
      <c r="A6" s="1"/>
      <c r="F6" s="1"/>
      <c r="G6" s="1"/>
      <c r="H6" s="1"/>
    </row>
    <row r="7" spans="1:8" ht="12.75" customHeight="1">
      <c r="A7" s="50"/>
      <c r="B7" s="50"/>
      <c r="C7" s="51"/>
      <c r="D7" s="210" t="s">
        <v>271</v>
      </c>
      <c r="E7" s="210"/>
      <c r="F7" s="210"/>
      <c r="G7" s="210"/>
      <c r="H7" s="84">
        <f>SUM($H$15:$H$9990)</f>
        <v>28000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57"/>
      <c r="H10" s="1"/>
    </row>
    <row r="11" spans="6:8" ht="12.75">
      <c r="F11" s="1"/>
      <c r="G11" s="57"/>
      <c r="H11" s="58"/>
    </row>
    <row r="12" spans="1:7" ht="12.75">
      <c r="A12" s="1"/>
      <c r="F12" s="1"/>
      <c r="G12" s="1"/>
    </row>
    <row r="13" spans="1:7" ht="13.5">
      <c r="A13" s="59"/>
      <c r="B13" s="5" t="s">
        <v>272</v>
      </c>
      <c r="C13" s="6"/>
      <c r="D13" s="5"/>
      <c r="E13" s="5"/>
      <c r="F13" s="5"/>
      <c r="G13" s="5"/>
    </row>
    <row r="14" spans="1:13" ht="63">
      <c r="A14" s="60" t="s">
        <v>36</v>
      </c>
      <c r="B14" s="60" t="s">
        <v>37</v>
      </c>
      <c r="C14" s="60" t="s">
        <v>38</v>
      </c>
      <c r="D14" s="61" t="s">
        <v>39</v>
      </c>
      <c r="E14" s="60" t="s">
        <v>40</v>
      </c>
      <c r="F14" s="60" t="s">
        <v>41</v>
      </c>
      <c r="G14" s="60" t="s">
        <v>42</v>
      </c>
      <c r="H14" s="60" t="s">
        <v>43</v>
      </c>
      <c r="I14" s="63" t="s">
        <v>45</v>
      </c>
      <c r="L14" s="180"/>
      <c r="M14" s="64"/>
    </row>
    <row r="15" spans="1:12" ht="12.75">
      <c r="A15" s="181"/>
      <c r="B15" s="182"/>
      <c r="C15" s="182"/>
      <c r="D15" s="183" t="s">
        <v>54</v>
      </c>
      <c r="E15" s="182"/>
      <c r="F15" s="182"/>
      <c r="G15" s="182"/>
      <c r="H15" s="182"/>
      <c r="I15" s="63"/>
      <c r="J15" s="73"/>
      <c r="L15" s="75"/>
    </row>
    <row r="16" spans="1:12" ht="12.75">
      <c r="A16" s="65">
        <v>1</v>
      </c>
      <c r="B16" s="66" t="s">
        <v>273</v>
      </c>
      <c r="C16" s="66" t="s">
        <v>52</v>
      </c>
      <c r="D16" s="67" t="s">
        <v>274</v>
      </c>
      <c r="E16" s="68" t="s">
        <v>59</v>
      </c>
      <c r="F16" s="137">
        <v>1</v>
      </c>
      <c r="G16" s="137">
        <v>5800</v>
      </c>
      <c r="H16" s="70">
        <f aca="true" t="shared" si="0" ref="H16:H71">+IF(AND(F16="",G16=""),"",ROUND(G16,2)*F16)</f>
        <v>5800</v>
      </c>
      <c r="I16" s="184" t="s">
        <v>60</v>
      </c>
      <c r="J16" s="73"/>
      <c r="L16" s="74"/>
    </row>
    <row r="17" spans="1:10" ht="12.75">
      <c r="A17" s="65">
        <v>2</v>
      </c>
      <c r="B17" s="66" t="s">
        <v>275</v>
      </c>
      <c r="C17" s="66" t="s">
        <v>52</v>
      </c>
      <c r="D17" s="67" t="s">
        <v>276</v>
      </c>
      <c r="E17" s="68" t="s">
        <v>59</v>
      </c>
      <c r="F17" s="137">
        <v>1</v>
      </c>
      <c r="G17" s="137">
        <v>13500</v>
      </c>
      <c r="H17" s="70">
        <f t="shared" si="0"/>
        <v>13500</v>
      </c>
      <c r="I17" s="184" t="s">
        <v>60</v>
      </c>
      <c r="J17" s="73"/>
    </row>
    <row r="18" spans="1:10" ht="12.75">
      <c r="A18" s="65">
        <f aca="true" ca="1" t="shared" si="1" ref="A18:A71">+IF(NOT(ISBLANK(INDIRECT("e"&amp;ROW()))),MAX(INDIRECT("a$14:A"&amp;ROW()-1))+1,"")</f>
        <v>3</v>
      </c>
      <c r="B18" s="66" t="s">
        <v>277</v>
      </c>
      <c r="C18" s="66" t="s">
        <v>52</v>
      </c>
      <c r="D18" s="67" t="s">
        <v>278</v>
      </c>
      <c r="E18" s="68" t="s">
        <v>59</v>
      </c>
      <c r="F18" s="137">
        <v>1</v>
      </c>
      <c r="G18" s="137">
        <v>5500</v>
      </c>
      <c r="H18" s="70">
        <f t="shared" si="0"/>
        <v>5500</v>
      </c>
      <c r="I18" s="184" t="s">
        <v>60</v>
      </c>
      <c r="J18" s="73"/>
    </row>
    <row r="19" spans="1:10" ht="12.75">
      <c r="A19" s="65">
        <f ca="1" t="shared" si="1"/>
        <v>4</v>
      </c>
      <c r="B19" s="66" t="s">
        <v>279</v>
      </c>
      <c r="C19" s="66" t="s">
        <v>52</v>
      </c>
      <c r="D19" s="67" t="s">
        <v>280</v>
      </c>
      <c r="E19" s="68" t="s">
        <v>59</v>
      </c>
      <c r="F19" s="137">
        <v>1</v>
      </c>
      <c r="G19" s="137">
        <v>1200</v>
      </c>
      <c r="H19" s="70">
        <f t="shared" si="0"/>
        <v>1200</v>
      </c>
      <c r="I19" s="184" t="s">
        <v>60</v>
      </c>
      <c r="J19" s="73"/>
    </row>
    <row r="20" spans="1:12" ht="12.75">
      <c r="A20" s="65">
        <f ca="1" t="shared" si="1"/>
        <v>5</v>
      </c>
      <c r="B20" s="66" t="s">
        <v>281</v>
      </c>
      <c r="C20" s="66" t="s">
        <v>52</v>
      </c>
      <c r="D20" s="67" t="s">
        <v>282</v>
      </c>
      <c r="E20" s="68" t="s">
        <v>59</v>
      </c>
      <c r="F20" s="137">
        <v>1</v>
      </c>
      <c r="G20" s="137">
        <v>2000</v>
      </c>
      <c r="H20" s="70">
        <f t="shared" si="0"/>
        <v>2000</v>
      </c>
      <c r="I20" s="184" t="s">
        <v>60</v>
      </c>
      <c r="J20" s="73"/>
      <c r="L20" s="74"/>
    </row>
    <row r="21" spans="1:12" ht="12.75">
      <c r="A21" s="65">
        <f ca="1" t="shared" si="1"/>
      </c>
      <c r="B21" s="66"/>
      <c r="C21" s="76"/>
      <c r="D21" s="67"/>
      <c r="E21" s="68"/>
      <c r="F21" s="137"/>
      <c r="G21" s="137"/>
      <c r="H21" s="70">
        <f t="shared" si="0"/>
      </c>
      <c r="I21" s="72"/>
      <c r="J21" s="73"/>
      <c r="L21" s="75"/>
    </row>
    <row r="22" spans="1:12" ht="12.75">
      <c r="A22" s="65">
        <f ca="1" t="shared" si="1"/>
      </c>
      <c r="B22" s="66"/>
      <c r="C22" s="76"/>
      <c r="D22" s="67"/>
      <c r="E22" s="68"/>
      <c r="F22" s="137"/>
      <c r="G22" s="137"/>
      <c r="H22" s="70">
        <f t="shared" si="0"/>
      </c>
      <c r="I22" s="72"/>
      <c r="J22" s="73"/>
      <c r="L22" s="74"/>
    </row>
    <row r="23" spans="1:10" ht="12.75">
      <c r="A23" s="65">
        <f ca="1" t="shared" si="1"/>
      </c>
      <c r="B23" s="66"/>
      <c r="C23" s="76"/>
      <c r="D23" s="67"/>
      <c r="E23" s="68"/>
      <c r="F23" s="137"/>
      <c r="G23" s="137"/>
      <c r="H23" s="70">
        <f t="shared" si="0"/>
      </c>
      <c r="I23" s="72"/>
      <c r="J23" s="73"/>
    </row>
    <row r="24" spans="1:10" ht="12.75">
      <c r="A24" s="65">
        <f ca="1" t="shared" si="1"/>
      </c>
      <c r="B24" s="66"/>
      <c r="C24" s="76"/>
      <c r="D24" s="67"/>
      <c r="E24" s="68"/>
      <c r="F24" s="137"/>
      <c r="G24" s="137"/>
      <c r="H24" s="70">
        <f t="shared" si="0"/>
      </c>
      <c r="I24" s="72"/>
      <c r="J24" s="73"/>
    </row>
    <row r="25" spans="1:10" ht="12.75">
      <c r="A25" s="65">
        <f ca="1" t="shared" si="1"/>
      </c>
      <c r="B25" s="66"/>
      <c r="C25" s="76"/>
      <c r="D25" s="67"/>
      <c r="E25" s="68"/>
      <c r="F25" s="137"/>
      <c r="G25" s="137"/>
      <c r="H25" s="70">
        <f t="shared" si="0"/>
      </c>
      <c r="I25" s="77"/>
      <c r="J25" s="73"/>
    </row>
    <row r="26" spans="1:12" ht="12.75">
      <c r="A26" s="65">
        <f ca="1" t="shared" si="1"/>
      </c>
      <c r="B26" s="66"/>
      <c r="C26" s="76"/>
      <c r="D26" s="67"/>
      <c r="E26" s="68"/>
      <c r="F26" s="137"/>
      <c r="G26" s="137"/>
      <c r="H26" s="70">
        <f t="shared" si="0"/>
      </c>
      <c r="I26" s="72"/>
      <c r="J26" s="73"/>
      <c r="L26" s="74"/>
    </row>
    <row r="27" spans="1:12" ht="12.75">
      <c r="A27" s="65">
        <f ca="1" t="shared" si="1"/>
      </c>
      <c r="B27" s="66"/>
      <c r="C27" s="76"/>
      <c r="D27" s="67"/>
      <c r="E27" s="68"/>
      <c r="F27" s="137"/>
      <c r="G27" s="137"/>
      <c r="H27" s="70">
        <f t="shared" si="0"/>
      </c>
      <c r="I27" s="72"/>
      <c r="J27" s="73"/>
      <c r="L27" s="75"/>
    </row>
    <row r="28" spans="1:12" ht="12.75">
      <c r="A28" s="65">
        <f ca="1" t="shared" si="1"/>
      </c>
      <c r="B28" s="66"/>
      <c r="C28" s="76"/>
      <c r="D28" s="67"/>
      <c r="E28" s="68"/>
      <c r="F28" s="137"/>
      <c r="G28" s="137"/>
      <c r="H28" s="70">
        <f t="shared" si="0"/>
      </c>
      <c r="I28" s="72"/>
      <c r="J28" s="73"/>
      <c r="L28" s="74"/>
    </row>
    <row r="29" spans="1:10" ht="12.75">
      <c r="A29" s="65">
        <f ca="1" t="shared" si="1"/>
      </c>
      <c r="B29" s="66"/>
      <c r="C29" s="76"/>
      <c r="D29" s="67"/>
      <c r="E29" s="68"/>
      <c r="F29" s="137"/>
      <c r="G29" s="137"/>
      <c r="H29" s="70">
        <f t="shared" si="0"/>
      </c>
      <c r="I29" s="72"/>
      <c r="J29" s="73"/>
    </row>
    <row r="30" spans="1:10" ht="12.75">
      <c r="A30" s="65">
        <f ca="1" t="shared" si="1"/>
      </c>
      <c r="B30" s="66"/>
      <c r="C30" s="76"/>
      <c r="D30" s="67"/>
      <c r="E30" s="68"/>
      <c r="F30" s="137"/>
      <c r="G30" s="137"/>
      <c r="H30" s="70">
        <f t="shared" si="0"/>
      </c>
      <c r="I30" s="77"/>
      <c r="J30" s="73"/>
    </row>
    <row r="31" spans="1:12" ht="12.75">
      <c r="A31" s="65">
        <f ca="1" t="shared" si="1"/>
      </c>
      <c r="B31" s="66"/>
      <c r="C31" s="76"/>
      <c r="D31" s="67"/>
      <c r="E31" s="68"/>
      <c r="F31" s="137"/>
      <c r="G31" s="137"/>
      <c r="H31" s="70">
        <f t="shared" si="0"/>
      </c>
      <c r="I31" s="72"/>
      <c r="J31" s="73"/>
      <c r="L31" s="74"/>
    </row>
    <row r="32" spans="1:12" ht="12.75">
      <c r="A32" s="65">
        <f ca="1" t="shared" si="1"/>
      </c>
      <c r="B32" s="66"/>
      <c r="C32" s="76"/>
      <c r="D32" s="67"/>
      <c r="E32" s="68"/>
      <c r="F32" s="137"/>
      <c r="G32" s="137"/>
      <c r="H32" s="70">
        <f t="shared" si="0"/>
      </c>
      <c r="I32" s="72"/>
      <c r="J32" s="73"/>
      <c r="L32" s="75"/>
    </row>
    <row r="33" spans="1:12" ht="12.75">
      <c r="A33" s="65">
        <f ca="1" t="shared" si="1"/>
      </c>
      <c r="B33" s="66"/>
      <c r="C33" s="76"/>
      <c r="D33" s="67"/>
      <c r="E33" s="68"/>
      <c r="F33" s="137"/>
      <c r="G33" s="137"/>
      <c r="H33" s="70">
        <f t="shared" si="0"/>
      </c>
      <c r="I33" s="72"/>
      <c r="J33" s="73"/>
      <c r="L33" s="74"/>
    </row>
    <row r="34" spans="1:10" ht="12.75">
      <c r="A34" s="65">
        <f ca="1" t="shared" si="1"/>
      </c>
      <c r="B34" s="66"/>
      <c r="C34" s="76"/>
      <c r="D34" s="67"/>
      <c r="E34" s="68"/>
      <c r="F34" s="137"/>
      <c r="G34" s="137"/>
      <c r="H34" s="70">
        <f t="shared" si="0"/>
      </c>
      <c r="I34" s="72"/>
      <c r="J34" s="73"/>
    </row>
    <row r="35" spans="1:10" ht="12.75">
      <c r="A35" s="65">
        <f ca="1" t="shared" si="1"/>
      </c>
      <c r="B35" s="66"/>
      <c r="C35" s="76"/>
      <c r="D35" s="67"/>
      <c r="E35" s="68"/>
      <c r="F35" s="137"/>
      <c r="G35" s="137"/>
      <c r="H35" s="70">
        <f t="shared" si="0"/>
      </c>
      <c r="I35" s="72"/>
      <c r="J35" s="73"/>
    </row>
    <row r="36" spans="1:10" ht="12.75">
      <c r="A36" s="65">
        <f ca="1" t="shared" si="1"/>
      </c>
      <c r="B36" s="66"/>
      <c r="C36" s="76"/>
      <c r="D36" s="67"/>
      <c r="E36" s="68"/>
      <c r="F36" s="137"/>
      <c r="G36" s="137"/>
      <c r="H36" s="70">
        <f t="shared" si="0"/>
      </c>
      <c r="I36" s="77"/>
      <c r="J36" s="73"/>
    </row>
    <row r="37" spans="1:12" ht="12.75">
      <c r="A37" s="65">
        <f ca="1" t="shared" si="1"/>
      </c>
      <c r="B37" s="66"/>
      <c r="C37" s="76"/>
      <c r="D37" s="67"/>
      <c r="E37" s="68"/>
      <c r="F37" s="137"/>
      <c r="G37" s="137"/>
      <c r="H37" s="70">
        <f t="shared" si="0"/>
      </c>
      <c r="I37" s="72"/>
      <c r="J37" s="73"/>
      <c r="L37" s="74"/>
    </row>
    <row r="38" spans="1:12" ht="12.75">
      <c r="A38" s="65">
        <f ca="1" t="shared" si="1"/>
      </c>
      <c r="B38" s="66"/>
      <c r="C38" s="76"/>
      <c r="D38" s="67"/>
      <c r="E38" s="68"/>
      <c r="F38" s="137"/>
      <c r="G38" s="137"/>
      <c r="H38" s="70">
        <f t="shared" si="0"/>
      </c>
      <c r="I38" s="72"/>
      <c r="J38" s="73"/>
      <c r="L38" s="75"/>
    </row>
    <row r="39" spans="1:12" ht="12.75">
      <c r="A39" s="65">
        <f ca="1" t="shared" si="1"/>
      </c>
      <c r="B39" s="66"/>
      <c r="C39" s="76"/>
      <c r="D39" s="67"/>
      <c r="E39" s="68"/>
      <c r="F39" s="137"/>
      <c r="G39" s="137"/>
      <c r="H39" s="70">
        <f t="shared" si="0"/>
      </c>
      <c r="I39" s="72"/>
      <c r="J39" s="73"/>
      <c r="L39" s="74"/>
    </row>
    <row r="40" spans="1:10" ht="12.75">
      <c r="A40" s="65">
        <f ca="1" t="shared" si="1"/>
      </c>
      <c r="B40" s="66"/>
      <c r="C40" s="76"/>
      <c r="D40" s="67"/>
      <c r="E40" s="68"/>
      <c r="F40" s="137"/>
      <c r="G40" s="137"/>
      <c r="H40" s="70">
        <f t="shared" si="0"/>
      </c>
      <c r="I40" s="72"/>
      <c r="J40" s="73"/>
    </row>
    <row r="41" spans="1:10" ht="12.75">
      <c r="A41" s="65">
        <f ca="1" t="shared" si="1"/>
      </c>
      <c r="B41" s="66"/>
      <c r="C41" s="76"/>
      <c r="D41" s="67"/>
      <c r="E41" s="68"/>
      <c r="F41" s="137"/>
      <c r="G41" s="137"/>
      <c r="H41" s="70">
        <f t="shared" si="0"/>
      </c>
      <c r="I41" s="72"/>
      <c r="J41" s="73"/>
    </row>
    <row r="42" spans="1:10" ht="12.75">
      <c r="A42" s="65">
        <f ca="1" t="shared" si="1"/>
      </c>
      <c r="B42" s="66"/>
      <c r="C42" s="76"/>
      <c r="D42" s="67"/>
      <c r="E42" s="68"/>
      <c r="F42" s="137"/>
      <c r="G42" s="137"/>
      <c r="H42" s="70">
        <f t="shared" si="0"/>
      </c>
      <c r="I42" s="72"/>
      <c r="J42" s="73"/>
    </row>
    <row r="43" spans="1:10" ht="12.75">
      <c r="A43" s="65">
        <f ca="1" t="shared" si="1"/>
      </c>
      <c r="B43" s="66"/>
      <c r="C43" s="76"/>
      <c r="D43" s="67"/>
      <c r="E43" s="68"/>
      <c r="F43" s="137"/>
      <c r="G43" s="137"/>
      <c r="H43" s="70">
        <f t="shared" si="0"/>
      </c>
      <c r="I43" s="72"/>
      <c r="J43" s="73"/>
    </row>
    <row r="44" spans="1:10" ht="12.75">
      <c r="A44" s="65">
        <f ca="1" t="shared" si="1"/>
      </c>
      <c r="B44" s="66"/>
      <c r="C44" s="76"/>
      <c r="D44" s="67"/>
      <c r="E44" s="68"/>
      <c r="F44" s="137"/>
      <c r="G44" s="137"/>
      <c r="H44" s="70">
        <f t="shared" si="0"/>
      </c>
      <c r="I44" s="72"/>
      <c r="J44" s="73"/>
    </row>
    <row r="45" spans="1:10" ht="12.75">
      <c r="A45" s="65">
        <f ca="1" t="shared" si="1"/>
      </c>
      <c r="B45" s="66"/>
      <c r="C45" s="76"/>
      <c r="D45" s="67"/>
      <c r="E45" s="68"/>
      <c r="F45" s="137"/>
      <c r="G45" s="137"/>
      <c r="H45" s="70">
        <f t="shared" si="0"/>
      </c>
      <c r="I45" s="72"/>
      <c r="J45" s="73"/>
    </row>
    <row r="46" spans="1:10" ht="12.75">
      <c r="A46" s="65">
        <f ca="1" t="shared" si="1"/>
      </c>
      <c r="B46" s="66"/>
      <c r="C46" s="76"/>
      <c r="D46" s="67"/>
      <c r="E46" s="68"/>
      <c r="F46" s="137"/>
      <c r="G46" s="137"/>
      <c r="H46" s="70">
        <f t="shared" si="0"/>
      </c>
      <c r="I46" s="72"/>
      <c r="J46" s="73"/>
    </row>
    <row r="47" spans="1:10" ht="12.75">
      <c r="A47" s="65">
        <f ca="1" t="shared" si="1"/>
      </c>
      <c r="B47" s="66"/>
      <c r="C47" s="76"/>
      <c r="D47" s="67"/>
      <c r="E47" s="68"/>
      <c r="F47" s="137"/>
      <c r="G47" s="137"/>
      <c r="H47" s="70">
        <f t="shared" si="0"/>
      </c>
      <c r="I47" s="72"/>
      <c r="J47" s="73"/>
    </row>
    <row r="48" spans="1:10" ht="12.75">
      <c r="A48" s="65">
        <f ca="1" t="shared" si="1"/>
      </c>
      <c r="B48" s="66"/>
      <c r="C48" s="76"/>
      <c r="D48" s="67"/>
      <c r="E48" s="68"/>
      <c r="F48" s="137"/>
      <c r="G48" s="137"/>
      <c r="H48" s="70">
        <f t="shared" si="0"/>
      </c>
      <c r="I48" s="72"/>
      <c r="J48" s="73"/>
    </row>
    <row r="49" spans="1:10" ht="12.75">
      <c r="A49" s="65">
        <f ca="1" t="shared" si="1"/>
      </c>
      <c r="B49" s="66"/>
      <c r="C49" s="76"/>
      <c r="D49" s="67"/>
      <c r="E49" s="68"/>
      <c r="F49" s="137"/>
      <c r="G49" s="137"/>
      <c r="H49" s="70">
        <f t="shared" si="0"/>
      </c>
      <c r="I49" s="72"/>
      <c r="J49" s="73"/>
    </row>
    <row r="50" spans="1:10" ht="12.75">
      <c r="A50" s="65">
        <f ca="1" t="shared" si="1"/>
      </c>
      <c r="B50" s="66"/>
      <c r="C50" s="76"/>
      <c r="D50" s="67"/>
      <c r="E50" s="68"/>
      <c r="F50" s="137"/>
      <c r="G50" s="137"/>
      <c r="H50" s="70">
        <f t="shared" si="0"/>
      </c>
      <c r="I50" s="72"/>
      <c r="J50" s="73"/>
    </row>
    <row r="51" spans="1:10" ht="12.75">
      <c r="A51" s="65">
        <f ca="1" t="shared" si="1"/>
      </c>
      <c r="B51" s="66"/>
      <c r="C51" s="76"/>
      <c r="D51" s="67"/>
      <c r="E51" s="68"/>
      <c r="F51" s="137"/>
      <c r="G51" s="137"/>
      <c r="H51" s="70">
        <f t="shared" si="0"/>
      </c>
      <c r="I51" s="72"/>
      <c r="J51" s="73"/>
    </row>
    <row r="52" spans="1:10" ht="12.75">
      <c r="A52" s="65">
        <f ca="1" t="shared" si="1"/>
      </c>
      <c r="B52" s="66"/>
      <c r="C52" s="76"/>
      <c r="D52" s="67"/>
      <c r="E52" s="68"/>
      <c r="F52" s="137"/>
      <c r="G52" s="137"/>
      <c r="H52" s="70">
        <f t="shared" si="0"/>
      </c>
      <c r="I52" s="72"/>
      <c r="J52" s="73"/>
    </row>
    <row r="53" spans="1:10" ht="12.75">
      <c r="A53" s="65">
        <f ca="1" t="shared" si="1"/>
      </c>
      <c r="B53" s="66"/>
      <c r="C53" s="76"/>
      <c r="D53" s="67"/>
      <c r="E53" s="68"/>
      <c r="F53" s="137"/>
      <c r="G53" s="137"/>
      <c r="H53" s="70">
        <f t="shared" si="0"/>
      </c>
      <c r="I53" s="72"/>
      <c r="J53" s="73"/>
    </row>
    <row r="54" spans="1:10" ht="12.75">
      <c r="A54" s="65">
        <f ca="1" t="shared" si="1"/>
      </c>
      <c r="B54" s="66"/>
      <c r="C54" s="76"/>
      <c r="D54" s="67"/>
      <c r="E54" s="68"/>
      <c r="F54" s="137"/>
      <c r="G54" s="137"/>
      <c r="H54" s="70">
        <f t="shared" si="0"/>
      </c>
      <c r="I54" s="72"/>
      <c r="J54" s="73"/>
    </row>
    <row r="55" spans="1:10" ht="12.75">
      <c r="A55" s="65">
        <f ca="1" t="shared" si="1"/>
      </c>
      <c r="B55" s="66"/>
      <c r="C55" s="76"/>
      <c r="D55" s="67"/>
      <c r="E55" s="68"/>
      <c r="F55" s="137"/>
      <c r="G55" s="137"/>
      <c r="H55" s="70">
        <f t="shared" si="0"/>
      </c>
      <c r="I55" s="72"/>
      <c r="J55" s="73"/>
    </row>
    <row r="56" spans="1:10" ht="12.75">
      <c r="A56" s="65">
        <f ca="1" t="shared" si="1"/>
      </c>
      <c r="B56" s="66"/>
      <c r="C56" s="76"/>
      <c r="D56" s="67"/>
      <c r="E56" s="68"/>
      <c r="F56" s="137"/>
      <c r="G56" s="137"/>
      <c r="H56" s="70">
        <f t="shared" si="0"/>
      </c>
      <c r="I56" s="72"/>
      <c r="J56" s="73"/>
    </row>
    <row r="57" spans="1:10" ht="12.75">
      <c r="A57" s="65">
        <f ca="1" t="shared" si="1"/>
      </c>
      <c r="B57" s="66"/>
      <c r="C57" s="76"/>
      <c r="D57" s="67"/>
      <c r="E57" s="68"/>
      <c r="F57" s="137"/>
      <c r="G57" s="137"/>
      <c r="H57" s="70">
        <f t="shared" si="0"/>
      </c>
      <c r="I57" s="72"/>
      <c r="J57" s="73"/>
    </row>
    <row r="58" spans="1:10" ht="12.75">
      <c r="A58" s="65">
        <f ca="1" t="shared" si="1"/>
      </c>
      <c r="B58" s="66"/>
      <c r="C58" s="76"/>
      <c r="D58" s="67"/>
      <c r="E58" s="68"/>
      <c r="F58" s="137"/>
      <c r="G58" s="137"/>
      <c r="H58" s="70">
        <f t="shared" si="0"/>
      </c>
      <c r="I58" s="72"/>
      <c r="J58" s="73"/>
    </row>
    <row r="59" spans="1:10" ht="12.75">
      <c r="A59" s="65">
        <f ca="1" t="shared" si="1"/>
      </c>
      <c r="B59" s="66"/>
      <c r="C59" s="76"/>
      <c r="D59" s="67"/>
      <c r="E59" s="68"/>
      <c r="F59" s="137"/>
      <c r="G59" s="137"/>
      <c r="H59" s="70">
        <f t="shared" si="0"/>
      </c>
      <c r="I59" s="72"/>
      <c r="J59" s="73"/>
    </row>
    <row r="60" spans="1:10" ht="12.75">
      <c r="A60" s="65">
        <f ca="1" t="shared" si="1"/>
      </c>
      <c r="B60" s="66"/>
      <c r="C60" s="76"/>
      <c r="D60" s="67"/>
      <c r="E60" s="68"/>
      <c r="F60" s="137"/>
      <c r="G60" s="137"/>
      <c r="H60" s="70">
        <f t="shared" si="0"/>
      </c>
      <c r="I60" s="72"/>
      <c r="J60" s="73"/>
    </row>
    <row r="61" spans="1:10" ht="12.75">
      <c r="A61" s="65">
        <f ca="1" t="shared" si="1"/>
      </c>
      <c r="B61" s="66"/>
      <c r="C61" s="76"/>
      <c r="D61" s="67"/>
      <c r="E61" s="68"/>
      <c r="F61" s="137"/>
      <c r="G61" s="137"/>
      <c r="H61" s="70">
        <f t="shared" si="0"/>
      </c>
      <c r="I61" s="72"/>
      <c r="J61" s="73"/>
    </row>
    <row r="62" spans="1:10" ht="12.75">
      <c r="A62" s="65">
        <f ca="1" t="shared" si="1"/>
      </c>
      <c r="B62" s="66"/>
      <c r="C62" s="76"/>
      <c r="D62" s="67"/>
      <c r="E62" s="68"/>
      <c r="F62" s="137"/>
      <c r="G62" s="137"/>
      <c r="H62" s="70">
        <f t="shared" si="0"/>
      </c>
      <c r="I62" s="72"/>
      <c r="J62" s="73"/>
    </row>
    <row r="63" spans="1:10" ht="12.75">
      <c r="A63" s="65">
        <f ca="1" t="shared" si="1"/>
      </c>
      <c r="B63" s="66"/>
      <c r="C63" s="76"/>
      <c r="D63" s="67"/>
      <c r="E63" s="68"/>
      <c r="F63" s="137"/>
      <c r="G63" s="137"/>
      <c r="H63" s="70">
        <f t="shared" si="0"/>
      </c>
      <c r="I63" s="72"/>
      <c r="J63" s="73"/>
    </row>
    <row r="64" spans="1:10" ht="12.75">
      <c r="A64" s="65">
        <f ca="1" t="shared" si="1"/>
      </c>
      <c r="B64" s="66"/>
      <c r="C64" s="76"/>
      <c r="D64" s="67"/>
      <c r="E64" s="68"/>
      <c r="F64" s="137"/>
      <c r="G64" s="137"/>
      <c r="H64" s="70">
        <f t="shared" si="0"/>
      </c>
      <c r="I64" s="72"/>
      <c r="J64" s="73"/>
    </row>
    <row r="65" spans="1:10" ht="12.75">
      <c r="A65" s="65">
        <f ca="1" t="shared" si="1"/>
      </c>
      <c r="B65" s="66"/>
      <c r="C65" s="76"/>
      <c r="D65" s="67"/>
      <c r="E65" s="68"/>
      <c r="F65" s="137"/>
      <c r="G65" s="137"/>
      <c r="H65" s="70">
        <f t="shared" si="0"/>
      </c>
      <c r="I65" s="72"/>
      <c r="J65" s="73"/>
    </row>
    <row r="66" spans="1:10" ht="12.75">
      <c r="A66" s="65">
        <f ca="1" t="shared" si="1"/>
      </c>
      <c r="B66" s="66"/>
      <c r="C66" s="76"/>
      <c r="D66" s="67"/>
      <c r="E66" s="68"/>
      <c r="F66" s="137"/>
      <c r="G66" s="137"/>
      <c r="H66" s="70">
        <f t="shared" si="0"/>
      </c>
      <c r="I66" s="72"/>
      <c r="J66" s="73"/>
    </row>
    <row r="67" spans="1:10" ht="12.75">
      <c r="A67" s="65">
        <f ca="1" t="shared" si="1"/>
      </c>
      <c r="B67" s="66"/>
      <c r="C67" s="76"/>
      <c r="D67" s="67"/>
      <c r="E67" s="68"/>
      <c r="F67" s="137"/>
      <c r="G67" s="137"/>
      <c r="H67" s="70">
        <f t="shared" si="0"/>
      </c>
      <c r="I67" s="72"/>
      <c r="J67" s="73"/>
    </row>
    <row r="68" spans="1:10" ht="12.75">
      <c r="A68" s="65">
        <f ca="1" t="shared" si="1"/>
      </c>
      <c r="B68" s="66"/>
      <c r="C68" s="76"/>
      <c r="D68" s="67"/>
      <c r="E68" s="68"/>
      <c r="F68" s="137"/>
      <c r="G68" s="137"/>
      <c r="H68" s="70">
        <f t="shared" si="0"/>
      </c>
      <c r="I68" s="72"/>
      <c r="J68" s="73"/>
    </row>
    <row r="69" spans="1:10" ht="12.75">
      <c r="A69" s="65">
        <f ca="1" t="shared" si="1"/>
      </c>
      <c r="B69" s="66"/>
      <c r="C69" s="76"/>
      <c r="D69" s="67"/>
      <c r="E69" s="68"/>
      <c r="F69" s="137"/>
      <c r="G69" s="137"/>
      <c r="H69" s="70">
        <f t="shared" si="0"/>
      </c>
      <c r="I69" s="72"/>
      <c r="J69" s="73"/>
    </row>
    <row r="70" spans="1:10" ht="12.75">
      <c r="A70" s="65">
        <f ca="1" t="shared" si="1"/>
      </c>
      <c r="B70" s="66"/>
      <c r="C70" s="76"/>
      <c r="D70" s="67"/>
      <c r="E70" s="68"/>
      <c r="F70" s="137"/>
      <c r="G70" s="137"/>
      <c r="H70" s="70">
        <f t="shared" si="0"/>
      </c>
      <c r="I70" s="72"/>
      <c r="J70" s="73"/>
    </row>
    <row r="71" spans="1:10" ht="12.75">
      <c r="A71" s="65">
        <f ca="1" t="shared" si="1"/>
      </c>
      <c r="B71" s="66"/>
      <c r="C71" s="76"/>
      <c r="D71" s="67"/>
      <c r="E71" s="68"/>
      <c r="F71" s="137"/>
      <c r="G71" s="137"/>
      <c r="H71" s="70">
        <f t="shared" si="0"/>
      </c>
      <c r="I71" s="72"/>
      <c r="J71" s="73"/>
    </row>
    <row r="72" spans="1:10" ht="12.75">
      <c r="A72" s="65">
        <f aca="true" ca="1" t="shared" si="2" ref="A72:A135">+IF(NOT(ISBLANK(INDIRECT("e"&amp;ROW()))),MAX(INDIRECT("a$14:A"&amp;ROW()-1))+1,"")</f>
      </c>
      <c r="B72" s="66"/>
      <c r="C72" s="76"/>
      <c r="D72" s="67"/>
      <c r="E72" s="68"/>
      <c r="F72" s="137"/>
      <c r="G72" s="137"/>
      <c r="H72" s="70">
        <f aca="true" t="shared" si="3" ref="H72:H135">+IF(AND(F72="",G72=""),"",ROUND(G72,2)*F72)</f>
      </c>
      <c r="I72" s="72"/>
      <c r="J72" s="73"/>
    </row>
    <row r="73" spans="1:10" ht="12.75">
      <c r="A73" s="65">
        <f ca="1" t="shared" si="2"/>
      </c>
      <c r="B73" s="66"/>
      <c r="C73" s="76"/>
      <c r="D73" s="67"/>
      <c r="E73" s="68"/>
      <c r="F73" s="137"/>
      <c r="G73" s="137"/>
      <c r="H73" s="70">
        <f t="shared" si="3"/>
      </c>
      <c r="I73" s="72"/>
      <c r="J73" s="73"/>
    </row>
    <row r="74" spans="1:10" ht="12.75">
      <c r="A74" s="65">
        <f ca="1" t="shared" si="2"/>
      </c>
      <c r="B74" s="66"/>
      <c r="C74" s="76"/>
      <c r="D74" s="67"/>
      <c r="E74" s="68"/>
      <c r="F74" s="137"/>
      <c r="G74" s="137"/>
      <c r="H74" s="70">
        <f t="shared" si="3"/>
      </c>
      <c r="I74" s="72"/>
      <c r="J74" s="73"/>
    </row>
    <row r="75" spans="1:10" ht="12.75">
      <c r="A75" s="65">
        <f ca="1" t="shared" si="2"/>
      </c>
      <c r="B75" s="66"/>
      <c r="C75" s="76"/>
      <c r="D75" s="67"/>
      <c r="E75" s="68"/>
      <c r="F75" s="137"/>
      <c r="G75" s="137"/>
      <c r="H75" s="70">
        <f t="shared" si="3"/>
      </c>
      <c r="I75" s="72"/>
      <c r="J75" s="73"/>
    </row>
    <row r="76" spans="1:10" ht="12.75">
      <c r="A76" s="65">
        <f ca="1" t="shared" si="2"/>
      </c>
      <c r="B76" s="66"/>
      <c r="C76" s="76"/>
      <c r="D76" s="67"/>
      <c r="E76" s="68"/>
      <c r="F76" s="137"/>
      <c r="G76" s="137"/>
      <c r="H76" s="70">
        <f t="shared" si="3"/>
      </c>
      <c r="I76" s="72"/>
      <c r="J76" s="73"/>
    </row>
    <row r="77" spans="1:10" ht="12.75">
      <c r="A77" s="65">
        <f ca="1" t="shared" si="2"/>
      </c>
      <c r="B77" s="66"/>
      <c r="C77" s="76"/>
      <c r="D77" s="67"/>
      <c r="E77" s="68"/>
      <c r="F77" s="137"/>
      <c r="G77" s="137"/>
      <c r="H77" s="70">
        <f t="shared" si="3"/>
      </c>
      <c r="I77" s="72"/>
      <c r="J77" s="73"/>
    </row>
    <row r="78" spans="1:10" ht="12.75">
      <c r="A78" s="65">
        <f ca="1" t="shared" si="2"/>
      </c>
      <c r="B78" s="66"/>
      <c r="C78" s="76"/>
      <c r="D78" s="67"/>
      <c r="E78" s="68"/>
      <c r="F78" s="137"/>
      <c r="G78" s="137"/>
      <c r="H78" s="70">
        <f t="shared" si="3"/>
      </c>
      <c r="I78" s="72"/>
      <c r="J78" s="73"/>
    </row>
    <row r="79" spans="1:10" ht="12.75">
      <c r="A79" s="65">
        <f ca="1" t="shared" si="2"/>
      </c>
      <c r="B79" s="66"/>
      <c r="C79" s="76"/>
      <c r="D79" s="67"/>
      <c r="E79" s="68"/>
      <c r="F79" s="137"/>
      <c r="G79" s="137"/>
      <c r="H79" s="70">
        <f t="shared" si="3"/>
      </c>
      <c r="I79" s="72"/>
      <c r="J79" s="73"/>
    </row>
    <row r="80" spans="1:10" ht="12.75">
      <c r="A80" s="65">
        <f ca="1" t="shared" si="2"/>
      </c>
      <c r="B80" s="66"/>
      <c r="C80" s="76"/>
      <c r="D80" s="67"/>
      <c r="E80" s="68"/>
      <c r="F80" s="137"/>
      <c r="G80" s="137"/>
      <c r="H80" s="70">
        <f t="shared" si="3"/>
      </c>
      <c r="I80" s="72"/>
      <c r="J80" s="73"/>
    </row>
    <row r="81" spans="1:10" ht="12.75">
      <c r="A81" s="65">
        <f ca="1" t="shared" si="2"/>
      </c>
      <c r="B81" s="66"/>
      <c r="C81" s="76"/>
      <c r="D81" s="67"/>
      <c r="E81" s="68"/>
      <c r="F81" s="137"/>
      <c r="G81" s="137"/>
      <c r="H81" s="70">
        <f t="shared" si="3"/>
      </c>
      <c r="I81" s="72"/>
      <c r="J81" s="73"/>
    </row>
    <row r="82" spans="1:10" ht="12.75">
      <c r="A82" s="65">
        <f ca="1" t="shared" si="2"/>
      </c>
      <c r="B82" s="66"/>
      <c r="C82" s="76"/>
      <c r="D82" s="67"/>
      <c r="E82" s="68"/>
      <c r="F82" s="137"/>
      <c r="G82" s="137"/>
      <c r="H82" s="70">
        <f t="shared" si="3"/>
      </c>
      <c r="I82" s="72"/>
      <c r="J82" s="73"/>
    </row>
    <row r="83" spans="1:10" ht="12.75">
      <c r="A83" s="65">
        <f ca="1" t="shared" si="2"/>
      </c>
      <c r="B83" s="66"/>
      <c r="C83" s="76"/>
      <c r="D83" s="67"/>
      <c r="E83" s="68"/>
      <c r="F83" s="137"/>
      <c r="G83" s="137"/>
      <c r="H83" s="70">
        <f t="shared" si="3"/>
      </c>
      <c r="I83" s="72"/>
      <c r="J83" s="73"/>
    </row>
    <row r="84" spans="1:10" ht="12.75">
      <c r="A84" s="65">
        <f ca="1" t="shared" si="2"/>
      </c>
      <c r="B84" s="66"/>
      <c r="C84" s="76"/>
      <c r="D84" s="67"/>
      <c r="E84" s="68"/>
      <c r="F84" s="137"/>
      <c r="G84" s="137"/>
      <c r="H84" s="70">
        <f t="shared" si="3"/>
      </c>
      <c r="I84" s="72"/>
      <c r="J84" s="73"/>
    </row>
    <row r="85" spans="1:10" ht="12.75">
      <c r="A85" s="65">
        <f ca="1" t="shared" si="2"/>
      </c>
      <c r="B85" s="66"/>
      <c r="C85" s="76"/>
      <c r="D85" s="67"/>
      <c r="E85" s="68"/>
      <c r="F85" s="137"/>
      <c r="G85" s="137"/>
      <c r="H85" s="70">
        <f t="shared" si="3"/>
      </c>
      <c r="I85" s="72"/>
      <c r="J85" s="73"/>
    </row>
    <row r="86" spans="1:10" ht="12.75">
      <c r="A86" s="65">
        <f ca="1" t="shared" si="2"/>
      </c>
      <c r="B86" s="66"/>
      <c r="C86" s="76"/>
      <c r="D86" s="67"/>
      <c r="E86" s="68"/>
      <c r="F86" s="137"/>
      <c r="G86" s="137"/>
      <c r="H86" s="70">
        <f t="shared" si="3"/>
      </c>
      <c r="I86" s="72"/>
      <c r="J86" s="73"/>
    </row>
    <row r="87" spans="1:10" ht="12.75">
      <c r="A87" s="65">
        <f ca="1" t="shared" si="2"/>
      </c>
      <c r="B87" s="66"/>
      <c r="C87" s="76"/>
      <c r="D87" s="67"/>
      <c r="E87" s="68"/>
      <c r="F87" s="137"/>
      <c r="G87" s="137"/>
      <c r="H87" s="70">
        <f t="shared" si="3"/>
      </c>
      <c r="I87" s="72"/>
      <c r="J87" s="73"/>
    </row>
    <row r="88" spans="1:10" ht="12.75">
      <c r="A88" s="65">
        <f ca="1" t="shared" si="2"/>
      </c>
      <c r="B88" s="66"/>
      <c r="C88" s="76"/>
      <c r="D88" s="67"/>
      <c r="E88" s="68"/>
      <c r="F88" s="137"/>
      <c r="G88" s="137"/>
      <c r="H88" s="70">
        <f t="shared" si="3"/>
      </c>
      <c r="I88" s="72"/>
      <c r="J88" s="73"/>
    </row>
    <row r="89" spans="1:10" ht="12.75">
      <c r="A89" s="65">
        <f ca="1" t="shared" si="2"/>
      </c>
      <c r="B89" s="66"/>
      <c r="C89" s="76"/>
      <c r="D89" s="67"/>
      <c r="E89" s="68"/>
      <c r="F89" s="137"/>
      <c r="G89" s="137"/>
      <c r="H89" s="70">
        <f t="shared" si="3"/>
      </c>
      <c r="I89" s="72"/>
      <c r="J89" s="73"/>
    </row>
    <row r="90" spans="1:10" ht="12.75">
      <c r="A90" s="65">
        <f ca="1" t="shared" si="2"/>
      </c>
      <c r="B90" s="66"/>
      <c r="C90" s="76"/>
      <c r="D90" s="67"/>
      <c r="E90" s="68"/>
      <c r="F90" s="137"/>
      <c r="G90" s="137"/>
      <c r="H90" s="70">
        <f t="shared" si="3"/>
      </c>
      <c r="I90" s="72"/>
      <c r="J90" s="73"/>
    </row>
    <row r="91" spans="1:10" ht="12.75">
      <c r="A91" s="65">
        <f ca="1" t="shared" si="2"/>
      </c>
      <c r="B91" s="66"/>
      <c r="C91" s="76"/>
      <c r="D91" s="67"/>
      <c r="E91" s="68"/>
      <c r="F91" s="137"/>
      <c r="G91" s="137"/>
      <c r="H91" s="70">
        <f t="shared" si="3"/>
      </c>
      <c r="I91" s="72"/>
      <c r="J91" s="73"/>
    </row>
    <row r="92" spans="1:10" ht="12.75">
      <c r="A92" s="65">
        <f ca="1" t="shared" si="2"/>
      </c>
      <c r="B92" s="66"/>
      <c r="C92" s="76"/>
      <c r="D92" s="67"/>
      <c r="E92" s="68"/>
      <c r="F92" s="137"/>
      <c r="G92" s="137"/>
      <c r="H92" s="70">
        <f t="shared" si="3"/>
      </c>
      <c r="I92" s="72"/>
      <c r="J92" s="73"/>
    </row>
    <row r="93" spans="1:10" ht="12.75">
      <c r="A93" s="65">
        <f ca="1" t="shared" si="2"/>
      </c>
      <c r="B93" s="66"/>
      <c r="C93" s="76"/>
      <c r="D93" s="67"/>
      <c r="E93" s="68"/>
      <c r="F93" s="137"/>
      <c r="G93" s="137"/>
      <c r="H93" s="70">
        <f t="shared" si="3"/>
      </c>
      <c r="I93" s="72"/>
      <c r="J93" s="73"/>
    </row>
    <row r="94" spans="1:10" ht="12.75">
      <c r="A94" s="65">
        <f ca="1" t="shared" si="2"/>
      </c>
      <c r="B94" s="66"/>
      <c r="C94" s="76"/>
      <c r="D94" s="67"/>
      <c r="E94" s="68"/>
      <c r="F94" s="137"/>
      <c r="G94" s="137"/>
      <c r="H94" s="70">
        <f t="shared" si="3"/>
      </c>
      <c r="I94" s="72"/>
      <c r="J94" s="73"/>
    </row>
    <row r="95" spans="1:10" ht="12.75">
      <c r="A95" s="65">
        <f ca="1" t="shared" si="2"/>
      </c>
      <c r="B95" s="66"/>
      <c r="C95" s="76"/>
      <c r="D95" s="67"/>
      <c r="E95" s="68"/>
      <c r="F95" s="137"/>
      <c r="G95" s="137"/>
      <c r="H95" s="70">
        <f t="shared" si="3"/>
      </c>
      <c r="I95" s="72"/>
      <c r="J95" s="73"/>
    </row>
    <row r="96" spans="1:10" ht="12.75">
      <c r="A96" s="65">
        <f ca="1" t="shared" si="2"/>
      </c>
      <c r="B96" s="66"/>
      <c r="C96" s="76"/>
      <c r="D96" s="67"/>
      <c r="E96" s="68"/>
      <c r="F96" s="137"/>
      <c r="G96" s="137"/>
      <c r="H96" s="70">
        <f t="shared" si="3"/>
      </c>
      <c r="I96" s="72"/>
      <c r="J96" s="73"/>
    </row>
    <row r="97" spans="1:10" ht="12.75">
      <c r="A97" s="65">
        <f ca="1" t="shared" si="2"/>
      </c>
      <c r="B97" s="66"/>
      <c r="C97" s="76"/>
      <c r="D97" s="67"/>
      <c r="E97" s="68"/>
      <c r="F97" s="137"/>
      <c r="G97" s="137"/>
      <c r="H97" s="70">
        <f t="shared" si="3"/>
      </c>
      <c r="I97" s="72"/>
      <c r="J97" s="73"/>
    </row>
    <row r="98" spans="1:10" ht="12.75">
      <c r="A98" s="65">
        <f ca="1" t="shared" si="2"/>
      </c>
      <c r="B98" s="66"/>
      <c r="C98" s="76"/>
      <c r="D98" s="67"/>
      <c r="E98" s="68"/>
      <c r="F98" s="137"/>
      <c r="G98" s="137"/>
      <c r="H98" s="70">
        <f t="shared" si="3"/>
      </c>
      <c r="I98" s="72"/>
      <c r="J98" s="73"/>
    </row>
    <row r="99" spans="1:10" ht="12.75">
      <c r="A99" s="65">
        <f ca="1" t="shared" si="2"/>
      </c>
      <c r="B99" s="66"/>
      <c r="C99" s="76"/>
      <c r="D99" s="67"/>
      <c r="E99" s="68"/>
      <c r="F99" s="137"/>
      <c r="G99" s="137"/>
      <c r="H99" s="70">
        <f t="shared" si="3"/>
      </c>
      <c r="I99" s="72"/>
      <c r="J99" s="73"/>
    </row>
    <row r="100" spans="1:10" ht="12.75">
      <c r="A100" s="65">
        <f ca="1" t="shared" si="2"/>
      </c>
      <c r="B100" s="66"/>
      <c r="C100" s="76"/>
      <c r="D100" s="67"/>
      <c r="E100" s="68"/>
      <c r="F100" s="137"/>
      <c r="G100" s="137"/>
      <c r="H100" s="70">
        <f t="shared" si="3"/>
      </c>
      <c r="I100" s="72"/>
      <c r="J100" s="73"/>
    </row>
    <row r="101" spans="1:10" ht="12.75">
      <c r="A101" s="65">
        <f ca="1" t="shared" si="2"/>
      </c>
      <c r="B101" s="66"/>
      <c r="C101" s="76"/>
      <c r="D101" s="67"/>
      <c r="E101" s="68"/>
      <c r="F101" s="137"/>
      <c r="G101" s="137"/>
      <c r="H101" s="70">
        <f t="shared" si="3"/>
      </c>
      <c r="I101" s="72"/>
      <c r="J101" s="73"/>
    </row>
    <row r="102" spans="1:10" ht="12.75">
      <c r="A102" s="65">
        <f ca="1" t="shared" si="2"/>
      </c>
      <c r="B102" s="66"/>
      <c r="C102" s="76"/>
      <c r="D102" s="67"/>
      <c r="E102" s="68"/>
      <c r="F102" s="137"/>
      <c r="G102" s="137"/>
      <c r="H102" s="70">
        <f t="shared" si="3"/>
      </c>
      <c r="I102" s="72"/>
      <c r="J102" s="73"/>
    </row>
    <row r="103" spans="1:10" ht="12.75">
      <c r="A103" s="65">
        <f ca="1" t="shared" si="2"/>
      </c>
      <c r="B103" s="66"/>
      <c r="C103" s="76"/>
      <c r="D103" s="67"/>
      <c r="E103" s="68"/>
      <c r="F103" s="137"/>
      <c r="G103" s="137"/>
      <c r="H103" s="70">
        <f t="shared" si="3"/>
      </c>
      <c r="I103" s="72"/>
      <c r="J103" s="73"/>
    </row>
    <row r="104" spans="1:10" ht="12.75">
      <c r="A104" s="65">
        <f ca="1" t="shared" si="2"/>
      </c>
      <c r="B104" s="66"/>
      <c r="C104" s="76"/>
      <c r="D104" s="67"/>
      <c r="E104" s="68"/>
      <c r="F104" s="137"/>
      <c r="G104" s="137"/>
      <c r="H104" s="70">
        <f t="shared" si="3"/>
      </c>
      <c r="I104" s="72"/>
      <c r="J104" s="73"/>
    </row>
    <row r="105" spans="1:10" ht="12.75">
      <c r="A105" s="65">
        <f ca="1" t="shared" si="2"/>
      </c>
      <c r="B105" s="66"/>
      <c r="C105" s="76"/>
      <c r="D105" s="67"/>
      <c r="E105" s="68"/>
      <c r="F105" s="137"/>
      <c r="G105" s="137"/>
      <c r="H105" s="70">
        <f t="shared" si="3"/>
      </c>
      <c r="I105" s="72"/>
      <c r="J105" s="73"/>
    </row>
    <row r="106" spans="1:10" ht="12.75">
      <c r="A106" s="65">
        <f ca="1" t="shared" si="2"/>
      </c>
      <c r="B106" s="66"/>
      <c r="C106" s="76"/>
      <c r="D106" s="67"/>
      <c r="E106" s="68"/>
      <c r="F106" s="137"/>
      <c r="G106" s="137"/>
      <c r="H106" s="70">
        <f t="shared" si="3"/>
      </c>
      <c r="I106" s="72"/>
      <c r="J106" s="73"/>
    </row>
    <row r="107" spans="1:10" ht="12.75">
      <c r="A107" s="65">
        <f ca="1" t="shared" si="2"/>
      </c>
      <c r="B107" s="66"/>
      <c r="C107" s="76"/>
      <c r="D107" s="67"/>
      <c r="E107" s="68"/>
      <c r="F107" s="137"/>
      <c r="G107" s="137"/>
      <c r="H107" s="70">
        <f t="shared" si="3"/>
      </c>
      <c r="I107" s="72"/>
      <c r="J107" s="73"/>
    </row>
    <row r="108" spans="1:10" ht="12.75">
      <c r="A108" s="65">
        <f ca="1" t="shared" si="2"/>
      </c>
      <c r="B108" s="66"/>
      <c r="C108" s="76"/>
      <c r="D108" s="67"/>
      <c r="E108" s="68"/>
      <c r="F108" s="137"/>
      <c r="G108" s="137"/>
      <c r="H108" s="70">
        <f t="shared" si="3"/>
      </c>
      <c r="I108" s="72"/>
      <c r="J108" s="73"/>
    </row>
    <row r="109" spans="1:10" ht="12.75">
      <c r="A109" s="65">
        <f ca="1" t="shared" si="2"/>
      </c>
      <c r="B109" s="66"/>
      <c r="C109" s="76"/>
      <c r="D109" s="67"/>
      <c r="E109" s="68"/>
      <c r="F109" s="137"/>
      <c r="G109" s="137"/>
      <c r="H109" s="70">
        <f t="shared" si="3"/>
      </c>
      <c r="I109" s="72"/>
      <c r="J109" s="73"/>
    </row>
    <row r="110" spans="1:10" ht="12.75">
      <c r="A110" s="65">
        <f ca="1" t="shared" si="2"/>
      </c>
      <c r="B110" s="66"/>
      <c r="C110" s="76"/>
      <c r="D110" s="67"/>
      <c r="E110" s="68"/>
      <c r="F110" s="137"/>
      <c r="G110" s="137"/>
      <c r="H110" s="70">
        <f t="shared" si="3"/>
      </c>
      <c r="I110" s="72"/>
      <c r="J110" s="73"/>
    </row>
    <row r="111" spans="1:10" ht="12.75">
      <c r="A111" s="65">
        <f ca="1" t="shared" si="2"/>
      </c>
      <c r="B111" s="66"/>
      <c r="C111" s="76"/>
      <c r="D111" s="67"/>
      <c r="E111" s="68"/>
      <c r="F111" s="137"/>
      <c r="G111" s="137"/>
      <c r="H111" s="70">
        <f t="shared" si="3"/>
      </c>
      <c r="I111" s="72"/>
      <c r="J111" s="73"/>
    </row>
    <row r="112" spans="1:10" ht="12.75">
      <c r="A112" s="65">
        <f ca="1" t="shared" si="2"/>
      </c>
      <c r="B112" s="66"/>
      <c r="C112" s="76"/>
      <c r="D112" s="67"/>
      <c r="E112" s="68"/>
      <c r="F112" s="137"/>
      <c r="G112" s="137"/>
      <c r="H112" s="70">
        <f t="shared" si="3"/>
      </c>
      <c r="I112" s="72"/>
      <c r="J112" s="73"/>
    </row>
    <row r="113" spans="1:10" ht="12.75">
      <c r="A113" s="65">
        <f ca="1" t="shared" si="2"/>
      </c>
      <c r="B113" s="66"/>
      <c r="C113" s="76"/>
      <c r="D113" s="67"/>
      <c r="E113" s="68"/>
      <c r="F113" s="137"/>
      <c r="G113" s="137"/>
      <c r="H113" s="70">
        <f t="shared" si="3"/>
      </c>
      <c r="I113" s="72"/>
      <c r="J113" s="73"/>
    </row>
    <row r="114" spans="1:10" ht="12.75">
      <c r="A114" s="65">
        <f ca="1" t="shared" si="2"/>
      </c>
      <c r="B114" s="66"/>
      <c r="C114" s="76"/>
      <c r="D114" s="67"/>
      <c r="E114" s="68"/>
      <c r="F114" s="137"/>
      <c r="G114" s="137"/>
      <c r="H114" s="70">
        <f t="shared" si="3"/>
      </c>
      <c r="I114" s="72"/>
      <c r="J114" s="73"/>
    </row>
    <row r="115" spans="1:10" ht="12.75">
      <c r="A115" s="65">
        <f ca="1" t="shared" si="2"/>
      </c>
      <c r="B115" s="66"/>
      <c r="C115" s="76"/>
      <c r="D115" s="67"/>
      <c r="E115" s="68"/>
      <c r="F115" s="137"/>
      <c r="G115" s="137"/>
      <c r="H115" s="70">
        <f t="shared" si="3"/>
      </c>
      <c r="I115" s="72"/>
      <c r="J115" s="73"/>
    </row>
    <row r="116" spans="1:10" ht="12.75">
      <c r="A116" s="65">
        <f ca="1" t="shared" si="2"/>
      </c>
      <c r="B116" s="66"/>
      <c r="C116" s="76"/>
      <c r="D116" s="67"/>
      <c r="E116" s="68"/>
      <c r="F116" s="137"/>
      <c r="G116" s="137"/>
      <c r="H116" s="70">
        <f t="shared" si="3"/>
      </c>
      <c r="I116" s="72"/>
      <c r="J116" s="73"/>
    </row>
    <row r="117" spans="1:10" ht="12.75">
      <c r="A117" s="65">
        <f ca="1" t="shared" si="2"/>
      </c>
      <c r="B117" s="66"/>
      <c r="C117" s="76"/>
      <c r="D117" s="67"/>
      <c r="E117" s="68"/>
      <c r="F117" s="137"/>
      <c r="G117" s="137"/>
      <c r="H117" s="70">
        <f t="shared" si="3"/>
      </c>
      <c r="I117" s="72"/>
      <c r="J117" s="73"/>
    </row>
    <row r="118" spans="1:10" ht="12.75">
      <c r="A118" s="65">
        <f ca="1" t="shared" si="2"/>
      </c>
      <c r="B118" s="66"/>
      <c r="C118" s="76"/>
      <c r="D118" s="67"/>
      <c r="E118" s="68"/>
      <c r="F118" s="137"/>
      <c r="G118" s="137"/>
      <c r="H118" s="70">
        <f t="shared" si="3"/>
      </c>
      <c r="I118" s="72"/>
      <c r="J118" s="73"/>
    </row>
    <row r="119" spans="1:10" ht="12.75">
      <c r="A119" s="65">
        <f ca="1" t="shared" si="2"/>
      </c>
      <c r="B119" s="66"/>
      <c r="C119" s="76"/>
      <c r="D119" s="67"/>
      <c r="E119" s="68"/>
      <c r="F119" s="137"/>
      <c r="G119" s="137"/>
      <c r="H119" s="70">
        <f t="shared" si="3"/>
      </c>
      <c r="I119" s="72"/>
      <c r="J119" s="73"/>
    </row>
    <row r="120" spans="1:10" ht="12.75">
      <c r="A120" s="65">
        <f ca="1" t="shared" si="2"/>
      </c>
      <c r="B120" s="66"/>
      <c r="C120" s="76"/>
      <c r="D120" s="67"/>
      <c r="E120" s="68"/>
      <c r="F120" s="137"/>
      <c r="G120" s="137"/>
      <c r="H120" s="70">
        <f t="shared" si="3"/>
      </c>
      <c r="I120" s="72"/>
      <c r="J120" s="73"/>
    </row>
    <row r="121" spans="1:10" ht="12.75">
      <c r="A121" s="65">
        <f ca="1" t="shared" si="2"/>
      </c>
      <c r="B121" s="66"/>
      <c r="C121" s="76"/>
      <c r="D121" s="67"/>
      <c r="E121" s="68"/>
      <c r="F121" s="137"/>
      <c r="G121" s="137"/>
      <c r="H121" s="70">
        <f t="shared" si="3"/>
      </c>
      <c r="I121" s="72"/>
      <c r="J121" s="73"/>
    </row>
    <row r="122" spans="1:10" ht="12.75">
      <c r="A122" s="65">
        <f ca="1" t="shared" si="2"/>
      </c>
      <c r="B122" s="66"/>
      <c r="C122" s="76"/>
      <c r="D122" s="67"/>
      <c r="E122" s="68"/>
      <c r="F122" s="137"/>
      <c r="G122" s="137"/>
      <c r="H122" s="70">
        <f t="shared" si="3"/>
      </c>
      <c r="I122" s="72"/>
      <c r="J122" s="73"/>
    </row>
    <row r="123" spans="1:10" ht="12.75">
      <c r="A123" s="65">
        <f ca="1" t="shared" si="2"/>
      </c>
      <c r="B123" s="66"/>
      <c r="C123" s="76"/>
      <c r="D123" s="67"/>
      <c r="E123" s="68"/>
      <c r="F123" s="137"/>
      <c r="G123" s="137"/>
      <c r="H123" s="70">
        <f t="shared" si="3"/>
      </c>
      <c r="I123" s="72"/>
      <c r="J123" s="73"/>
    </row>
    <row r="124" spans="1:10" ht="12.75">
      <c r="A124" s="65">
        <f ca="1" t="shared" si="2"/>
      </c>
      <c r="B124" s="66"/>
      <c r="C124" s="76"/>
      <c r="D124" s="67"/>
      <c r="E124" s="68"/>
      <c r="F124" s="137"/>
      <c r="G124" s="137"/>
      <c r="H124" s="70">
        <f t="shared" si="3"/>
      </c>
      <c r="I124" s="72"/>
      <c r="J124" s="73"/>
    </row>
    <row r="125" spans="1:10" ht="12.75">
      <c r="A125" s="65">
        <f ca="1" t="shared" si="2"/>
      </c>
      <c r="B125" s="66"/>
      <c r="C125" s="76"/>
      <c r="D125" s="67"/>
      <c r="E125" s="68"/>
      <c r="F125" s="137"/>
      <c r="G125" s="137"/>
      <c r="H125" s="70">
        <f t="shared" si="3"/>
      </c>
      <c r="I125" s="72"/>
      <c r="J125" s="73"/>
    </row>
    <row r="126" spans="1:10" ht="12.75">
      <c r="A126" s="65">
        <f ca="1" t="shared" si="2"/>
      </c>
      <c r="B126" s="66"/>
      <c r="C126" s="76"/>
      <c r="D126" s="67"/>
      <c r="E126" s="68"/>
      <c r="F126" s="137"/>
      <c r="G126" s="137"/>
      <c r="H126" s="70">
        <f t="shared" si="3"/>
      </c>
      <c r="I126" s="72"/>
      <c r="J126" s="73"/>
    </row>
    <row r="127" spans="1:10" ht="12.75">
      <c r="A127" s="65">
        <f ca="1" t="shared" si="2"/>
      </c>
      <c r="B127" s="66"/>
      <c r="C127" s="76"/>
      <c r="D127" s="67"/>
      <c r="E127" s="68"/>
      <c r="F127" s="137"/>
      <c r="G127" s="137"/>
      <c r="H127" s="70">
        <f t="shared" si="3"/>
      </c>
      <c r="I127" s="72"/>
      <c r="J127" s="73"/>
    </row>
    <row r="128" spans="1:10" ht="12.75">
      <c r="A128" s="65">
        <f ca="1" t="shared" si="2"/>
      </c>
      <c r="B128" s="66"/>
      <c r="C128" s="76"/>
      <c r="D128" s="67"/>
      <c r="E128" s="68"/>
      <c r="F128" s="137"/>
      <c r="G128" s="137"/>
      <c r="H128" s="70">
        <f t="shared" si="3"/>
      </c>
      <c r="I128" s="72"/>
      <c r="J128" s="73"/>
    </row>
    <row r="129" spans="1:10" ht="12.75">
      <c r="A129" s="65">
        <f ca="1" t="shared" si="2"/>
      </c>
      <c r="B129" s="66"/>
      <c r="C129" s="76"/>
      <c r="D129" s="67"/>
      <c r="E129" s="68"/>
      <c r="F129" s="137"/>
      <c r="G129" s="137"/>
      <c r="H129" s="70">
        <f t="shared" si="3"/>
      </c>
      <c r="I129" s="72"/>
      <c r="J129" s="73"/>
    </row>
    <row r="130" spans="1:10" ht="12.75">
      <c r="A130" s="65">
        <f ca="1" t="shared" si="2"/>
      </c>
      <c r="B130" s="66"/>
      <c r="C130" s="76"/>
      <c r="D130" s="67"/>
      <c r="E130" s="68"/>
      <c r="F130" s="137"/>
      <c r="G130" s="137"/>
      <c r="H130" s="70">
        <f t="shared" si="3"/>
      </c>
      <c r="I130" s="72"/>
      <c r="J130" s="73"/>
    </row>
    <row r="131" spans="1:10" ht="12.75">
      <c r="A131" s="65">
        <f ca="1" t="shared" si="2"/>
      </c>
      <c r="B131" s="66"/>
      <c r="C131" s="76"/>
      <c r="D131" s="67"/>
      <c r="E131" s="68"/>
      <c r="F131" s="137"/>
      <c r="G131" s="137"/>
      <c r="H131" s="70">
        <f t="shared" si="3"/>
      </c>
      <c r="I131" s="72"/>
      <c r="J131" s="73"/>
    </row>
    <row r="132" spans="1:10" ht="12.75">
      <c r="A132" s="65">
        <f ca="1" t="shared" si="2"/>
      </c>
      <c r="B132" s="66"/>
      <c r="C132" s="76"/>
      <c r="D132" s="67"/>
      <c r="E132" s="68"/>
      <c r="F132" s="137"/>
      <c r="G132" s="137"/>
      <c r="H132" s="70">
        <f t="shared" si="3"/>
      </c>
      <c r="I132" s="72"/>
      <c r="J132" s="73"/>
    </row>
    <row r="133" spans="1:10" ht="12.75">
      <c r="A133" s="65">
        <f ca="1" t="shared" si="2"/>
      </c>
      <c r="B133" s="66"/>
      <c r="C133" s="76"/>
      <c r="D133" s="67"/>
      <c r="E133" s="68"/>
      <c r="F133" s="137"/>
      <c r="G133" s="137"/>
      <c r="H133" s="70">
        <f t="shared" si="3"/>
      </c>
      <c r="I133" s="72"/>
      <c r="J133" s="73"/>
    </row>
    <row r="134" spans="1:10" ht="12.75">
      <c r="A134" s="65">
        <f ca="1" t="shared" si="2"/>
      </c>
      <c r="B134" s="66"/>
      <c r="C134" s="76"/>
      <c r="D134" s="67"/>
      <c r="E134" s="68"/>
      <c r="F134" s="137"/>
      <c r="G134" s="137"/>
      <c r="H134" s="70">
        <f t="shared" si="3"/>
      </c>
      <c r="I134" s="72"/>
      <c r="J134" s="73"/>
    </row>
    <row r="135" spans="1:10" ht="12.75">
      <c r="A135" s="65">
        <f ca="1" t="shared" si="2"/>
      </c>
      <c r="B135" s="66"/>
      <c r="C135" s="76"/>
      <c r="D135" s="67"/>
      <c r="E135" s="68"/>
      <c r="F135" s="137"/>
      <c r="G135" s="137"/>
      <c r="H135" s="70">
        <f t="shared" si="3"/>
      </c>
      <c r="I135" s="72"/>
      <c r="J135" s="73"/>
    </row>
    <row r="136" spans="1:10" ht="12.75">
      <c r="A136" s="65">
        <f aca="true" ca="1" t="shared" si="4" ref="A136:A190">+IF(NOT(ISBLANK(INDIRECT("e"&amp;ROW()))),MAX(INDIRECT("a$14:A"&amp;ROW()-1))+1,"")</f>
      </c>
      <c r="B136" s="66"/>
      <c r="C136" s="76"/>
      <c r="D136" s="67"/>
      <c r="E136" s="68"/>
      <c r="F136" s="137"/>
      <c r="G136" s="137"/>
      <c r="H136" s="70">
        <f aca="true" t="shared" si="5" ref="H136:H190">+IF(AND(F136="",G136=""),"",ROUND(G136,2)*F136)</f>
      </c>
      <c r="I136" s="72"/>
      <c r="J136" s="73"/>
    </row>
    <row r="137" spans="1:10" ht="12.75">
      <c r="A137" s="65">
        <f ca="1" t="shared" si="4"/>
      </c>
      <c r="B137" s="66"/>
      <c r="C137" s="76"/>
      <c r="D137" s="67"/>
      <c r="E137" s="68"/>
      <c r="F137" s="137"/>
      <c r="G137" s="137"/>
      <c r="H137" s="70">
        <f t="shared" si="5"/>
      </c>
      <c r="I137" s="72"/>
      <c r="J137" s="73"/>
    </row>
    <row r="138" spans="1:10" ht="12.75">
      <c r="A138" s="65">
        <f ca="1" t="shared" si="4"/>
      </c>
      <c r="B138" s="66"/>
      <c r="C138" s="76"/>
      <c r="D138" s="67"/>
      <c r="E138" s="68"/>
      <c r="F138" s="137"/>
      <c r="G138" s="137"/>
      <c r="H138" s="70">
        <f t="shared" si="5"/>
      </c>
      <c r="I138" s="72"/>
      <c r="J138" s="73"/>
    </row>
    <row r="139" spans="1:10" ht="12.75">
      <c r="A139" s="65">
        <f ca="1" t="shared" si="4"/>
      </c>
      <c r="B139" s="66"/>
      <c r="C139" s="76"/>
      <c r="D139" s="67"/>
      <c r="E139" s="68"/>
      <c r="F139" s="137"/>
      <c r="G139" s="137"/>
      <c r="H139" s="70">
        <f t="shared" si="5"/>
      </c>
      <c r="I139" s="72"/>
      <c r="J139" s="73"/>
    </row>
    <row r="140" spans="1:10" ht="12.75">
      <c r="A140" s="65">
        <f ca="1" t="shared" si="4"/>
      </c>
      <c r="B140" s="66"/>
      <c r="C140" s="76"/>
      <c r="D140" s="67"/>
      <c r="E140" s="68"/>
      <c r="F140" s="137"/>
      <c r="G140" s="137"/>
      <c r="H140" s="70">
        <f t="shared" si="5"/>
      </c>
      <c r="I140" s="72"/>
      <c r="J140" s="73"/>
    </row>
    <row r="141" spans="1:10" ht="12.75">
      <c r="A141" s="65">
        <f ca="1" t="shared" si="4"/>
      </c>
      <c r="B141" s="66"/>
      <c r="C141" s="76"/>
      <c r="D141" s="67"/>
      <c r="E141" s="68"/>
      <c r="F141" s="137"/>
      <c r="G141" s="137"/>
      <c r="H141" s="70">
        <f t="shared" si="5"/>
      </c>
      <c r="I141" s="72"/>
      <c r="J141" s="73"/>
    </row>
    <row r="142" spans="1:10" ht="12.75">
      <c r="A142" s="65">
        <f ca="1" t="shared" si="4"/>
      </c>
      <c r="B142" s="66"/>
      <c r="C142" s="76"/>
      <c r="D142" s="67"/>
      <c r="E142" s="68"/>
      <c r="F142" s="137"/>
      <c r="G142" s="137"/>
      <c r="H142" s="70">
        <f t="shared" si="5"/>
      </c>
      <c r="I142" s="72"/>
      <c r="J142" s="73"/>
    </row>
    <row r="143" spans="1:10" ht="12.75">
      <c r="A143" s="65">
        <f ca="1" t="shared" si="4"/>
      </c>
      <c r="B143" s="66"/>
      <c r="C143" s="76"/>
      <c r="D143" s="67"/>
      <c r="E143" s="68"/>
      <c r="F143" s="137"/>
      <c r="G143" s="137"/>
      <c r="H143" s="70">
        <f t="shared" si="5"/>
      </c>
      <c r="I143" s="72"/>
      <c r="J143" s="73"/>
    </row>
    <row r="144" spans="1:10" ht="12.75">
      <c r="A144" s="65">
        <f ca="1" t="shared" si="4"/>
      </c>
      <c r="B144" s="66"/>
      <c r="C144" s="76"/>
      <c r="D144" s="67"/>
      <c r="E144" s="68"/>
      <c r="F144" s="137"/>
      <c r="G144" s="137"/>
      <c r="H144" s="70">
        <f t="shared" si="5"/>
      </c>
      <c r="I144" s="72"/>
      <c r="J144" s="73"/>
    </row>
    <row r="145" spans="1:10" ht="12.75">
      <c r="A145" s="65">
        <f ca="1" t="shared" si="4"/>
      </c>
      <c r="B145" s="66"/>
      <c r="C145" s="76"/>
      <c r="D145" s="67"/>
      <c r="E145" s="68"/>
      <c r="F145" s="137"/>
      <c r="G145" s="137"/>
      <c r="H145" s="70">
        <f t="shared" si="5"/>
      </c>
      <c r="I145" s="72"/>
      <c r="J145" s="73"/>
    </row>
    <row r="146" spans="1:10" ht="12.75">
      <c r="A146" s="65">
        <f ca="1" t="shared" si="4"/>
      </c>
      <c r="B146" s="66"/>
      <c r="C146" s="76"/>
      <c r="D146" s="67"/>
      <c r="E146" s="68"/>
      <c r="F146" s="137"/>
      <c r="G146" s="137"/>
      <c r="H146" s="70">
        <f t="shared" si="5"/>
      </c>
      <c r="I146" s="72"/>
      <c r="J146" s="73"/>
    </row>
    <row r="147" spans="1:10" ht="12.75">
      <c r="A147" s="65">
        <f ca="1" t="shared" si="4"/>
      </c>
      <c r="B147" s="66"/>
      <c r="C147" s="76"/>
      <c r="D147" s="67"/>
      <c r="E147" s="68"/>
      <c r="F147" s="137"/>
      <c r="G147" s="137"/>
      <c r="H147" s="70">
        <f t="shared" si="5"/>
      </c>
      <c r="I147" s="72"/>
      <c r="J147" s="73"/>
    </row>
    <row r="148" spans="1:10" ht="12.75">
      <c r="A148" s="65">
        <f ca="1" t="shared" si="4"/>
      </c>
      <c r="B148" s="66"/>
      <c r="C148" s="76"/>
      <c r="D148" s="67"/>
      <c r="E148" s="68"/>
      <c r="F148" s="137"/>
      <c r="G148" s="137"/>
      <c r="H148" s="70">
        <f t="shared" si="5"/>
      </c>
      <c r="I148" s="72"/>
      <c r="J148" s="73"/>
    </row>
    <row r="149" spans="1:10" ht="12.75">
      <c r="A149" s="65">
        <f ca="1" t="shared" si="4"/>
      </c>
      <c r="B149" s="66"/>
      <c r="C149" s="76"/>
      <c r="D149" s="67"/>
      <c r="E149" s="68"/>
      <c r="F149" s="137"/>
      <c r="G149" s="137"/>
      <c r="H149" s="70">
        <f t="shared" si="5"/>
      </c>
      <c r="I149" s="72"/>
      <c r="J149" s="73"/>
    </row>
    <row r="150" spans="1:10" ht="12.75">
      <c r="A150" s="65">
        <f ca="1" t="shared" si="4"/>
      </c>
      <c r="B150" s="66"/>
      <c r="C150" s="76"/>
      <c r="D150" s="67"/>
      <c r="E150" s="68"/>
      <c r="F150" s="137"/>
      <c r="G150" s="137"/>
      <c r="H150" s="70">
        <f t="shared" si="5"/>
      </c>
      <c r="I150" s="72"/>
      <c r="J150" s="73"/>
    </row>
    <row r="151" spans="1:10" ht="12.75">
      <c r="A151" s="65">
        <f ca="1" t="shared" si="4"/>
      </c>
      <c r="B151" s="66"/>
      <c r="C151" s="76"/>
      <c r="D151" s="67"/>
      <c r="E151" s="68"/>
      <c r="F151" s="137"/>
      <c r="G151" s="137"/>
      <c r="H151" s="70">
        <f t="shared" si="5"/>
      </c>
      <c r="I151" s="72"/>
      <c r="J151" s="73"/>
    </row>
    <row r="152" spans="1:10" ht="12.75">
      <c r="A152" s="65">
        <f ca="1" t="shared" si="4"/>
      </c>
      <c r="B152" s="66"/>
      <c r="C152" s="76"/>
      <c r="D152" s="67"/>
      <c r="E152" s="68"/>
      <c r="F152" s="137"/>
      <c r="G152" s="137"/>
      <c r="H152" s="70">
        <f t="shared" si="5"/>
      </c>
      <c r="I152" s="72"/>
      <c r="J152" s="73"/>
    </row>
    <row r="153" spans="1:10" ht="12.75">
      <c r="A153" s="65">
        <f ca="1" t="shared" si="4"/>
      </c>
      <c r="B153" s="66"/>
      <c r="C153" s="76"/>
      <c r="D153" s="67"/>
      <c r="E153" s="68"/>
      <c r="F153" s="137"/>
      <c r="G153" s="137"/>
      <c r="H153" s="70">
        <f t="shared" si="5"/>
      </c>
      <c r="I153" s="72"/>
      <c r="J153" s="73"/>
    </row>
    <row r="154" spans="1:10" ht="12.75">
      <c r="A154" s="65">
        <f ca="1" t="shared" si="4"/>
      </c>
      <c r="B154" s="66"/>
      <c r="C154" s="76"/>
      <c r="D154" s="67"/>
      <c r="E154" s="68"/>
      <c r="F154" s="137"/>
      <c r="G154" s="137"/>
      <c r="H154" s="70">
        <f t="shared" si="5"/>
      </c>
      <c r="I154" s="72"/>
      <c r="J154" s="73"/>
    </row>
    <row r="155" spans="1:10" ht="12.75">
      <c r="A155" s="65">
        <f ca="1" t="shared" si="4"/>
      </c>
      <c r="B155" s="66"/>
      <c r="C155" s="76"/>
      <c r="D155" s="67"/>
      <c r="E155" s="68"/>
      <c r="F155" s="137"/>
      <c r="G155" s="137"/>
      <c r="H155" s="70">
        <f t="shared" si="5"/>
      </c>
      <c r="I155" s="72"/>
      <c r="J155" s="73"/>
    </row>
    <row r="156" spans="1:10" ht="12.75">
      <c r="A156" s="65">
        <f ca="1" t="shared" si="4"/>
      </c>
      <c r="B156" s="66"/>
      <c r="C156" s="76"/>
      <c r="D156" s="67"/>
      <c r="E156" s="68"/>
      <c r="F156" s="137"/>
      <c r="G156" s="137"/>
      <c r="H156" s="70">
        <f t="shared" si="5"/>
      </c>
      <c r="I156" s="72"/>
      <c r="J156" s="73"/>
    </row>
    <row r="157" spans="1:10" ht="12.75">
      <c r="A157" s="65">
        <f ca="1" t="shared" si="4"/>
      </c>
      <c r="B157" s="66"/>
      <c r="C157" s="76"/>
      <c r="D157" s="67"/>
      <c r="E157" s="68"/>
      <c r="F157" s="137"/>
      <c r="G157" s="137"/>
      <c r="H157" s="70">
        <f t="shared" si="5"/>
      </c>
      <c r="I157" s="72"/>
      <c r="J157" s="73"/>
    </row>
    <row r="158" spans="1:10" ht="12.75">
      <c r="A158" s="65">
        <f ca="1" t="shared" si="4"/>
      </c>
      <c r="B158" s="66"/>
      <c r="C158" s="76"/>
      <c r="D158" s="67"/>
      <c r="E158" s="68"/>
      <c r="F158" s="137"/>
      <c r="G158" s="137"/>
      <c r="H158" s="70">
        <f t="shared" si="5"/>
      </c>
      <c r="I158" s="72"/>
      <c r="J158" s="73"/>
    </row>
    <row r="159" spans="1:10" ht="12.75">
      <c r="A159" s="65">
        <f ca="1" t="shared" si="4"/>
      </c>
      <c r="B159" s="66"/>
      <c r="C159" s="76"/>
      <c r="D159" s="67"/>
      <c r="E159" s="68"/>
      <c r="F159" s="137"/>
      <c r="G159" s="137"/>
      <c r="H159" s="70">
        <f t="shared" si="5"/>
      </c>
      <c r="I159" s="72"/>
      <c r="J159" s="73"/>
    </row>
    <row r="160" spans="1:10" ht="12.75">
      <c r="A160" s="65">
        <f ca="1" t="shared" si="4"/>
      </c>
      <c r="B160" s="66"/>
      <c r="C160" s="76"/>
      <c r="D160" s="67"/>
      <c r="E160" s="68"/>
      <c r="F160" s="137"/>
      <c r="G160" s="137"/>
      <c r="H160" s="70">
        <f t="shared" si="5"/>
      </c>
      <c r="I160" s="72"/>
      <c r="J160" s="73"/>
    </row>
    <row r="161" spans="1:10" ht="12.75">
      <c r="A161" s="65">
        <f ca="1" t="shared" si="4"/>
      </c>
      <c r="B161" s="66"/>
      <c r="C161" s="76"/>
      <c r="D161" s="67"/>
      <c r="E161" s="68"/>
      <c r="F161" s="137"/>
      <c r="G161" s="137"/>
      <c r="H161" s="70">
        <f t="shared" si="5"/>
      </c>
      <c r="I161" s="72"/>
      <c r="J161" s="73"/>
    </row>
    <row r="162" spans="1:10" ht="12.75">
      <c r="A162" s="65">
        <f ca="1" t="shared" si="4"/>
      </c>
      <c r="B162" s="66"/>
      <c r="C162" s="76"/>
      <c r="D162" s="67"/>
      <c r="E162" s="68"/>
      <c r="F162" s="137"/>
      <c r="G162" s="137"/>
      <c r="H162" s="70">
        <f t="shared" si="5"/>
      </c>
      <c r="I162" s="72"/>
      <c r="J162" s="73"/>
    </row>
    <row r="163" spans="1:10" ht="12.75">
      <c r="A163" s="65">
        <f ca="1" t="shared" si="4"/>
      </c>
      <c r="B163" s="66"/>
      <c r="C163" s="76"/>
      <c r="D163" s="67"/>
      <c r="E163" s="68"/>
      <c r="F163" s="137"/>
      <c r="G163" s="137"/>
      <c r="H163" s="70">
        <f t="shared" si="5"/>
      </c>
      <c r="I163" s="72"/>
      <c r="J163" s="73"/>
    </row>
    <row r="164" spans="1:10" ht="12.75">
      <c r="A164" s="65">
        <f ca="1" t="shared" si="4"/>
      </c>
      <c r="B164" s="66"/>
      <c r="C164" s="76"/>
      <c r="D164" s="67"/>
      <c r="E164" s="68"/>
      <c r="F164" s="137"/>
      <c r="G164" s="137"/>
      <c r="H164" s="70">
        <f t="shared" si="5"/>
      </c>
      <c r="I164" s="72"/>
      <c r="J164" s="73"/>
    </row>
    <row r="165" spans="1:10" ht="12.75">
      <c r="A165" s="65">
        <f ca="1" t="shared" si="4"/>
      </c>
      <c r="B165" s="66"/>
      <c r="C165" s="76"/>
      <c r="D165" s="67"/>
      <c r="E165" s="68"/>
      <c r="F165" s="137"/>
      <c r="G165" s="137"/>
      <c r="H165" s="70">
        <f t="shared" si="5"/>
      </c>
      <c r="I165" s="72"/>
      <c r="J165" s="73"/>
    </row>
    <row r="166" spans="1:10" ht="12.75">
      <c r="A166" s="65">
        <f ca="1" t="shared" si="4"/>
      </c>
      <c r="B166" s="66"/>
      <c r="C166" s="76"/>
      <c r="D166" s="67"/>
      <c r="E166" s="68"/>
      <c r="F166" s="137"/>
      <c r="G166" s="137"/>
      <c r="H166" s="70">
        <f t="shared" si="5"/>
      </c>
      <c r="I166" s="72"/>
      <c r="J166" s="73"/>
    </row>
    <row r="167" spans="1:10" ht="12.75">
      <c r="A167" s="65">
        <f ca="1" t="shared" si="4"/>
      </c>
      <c r="B167" s="66"/>
      <c r="C167" s="76"/>
      <c r="D167" s="67"/>
      <c r="E167" s="68"/>
      <c r="F167" s="137"/>
      <c r="G167" s="137"/>
      <c r="H167" s="70">
        <f t="shared" si="5"/>
      </c>
      <c r="I167" s="72"/>
      <c r="J167" s="73"/>
    </row>
    <row r="168" spans="1:10" ht="12.75">
      <c r="A168" s="65">
        <f ca="1" t="shared" si="4"/>
      </c>
      <c r="B168" s="66"/>
      <c r="C168" s="76"/>
      <c r="D168" s="67"/>
      <c r="E168" s="68"/>
      <c r="F168" s="137"/>
      <c r="G168" s="137"/>
      <c r="H168" s="70">
        <f t="shared" si="5"/>
      </c>
      <c r="I168" s="72"/>
      <c r="J168" s="73"/>
    </row>
    <row r="169" spans="1:10" ht="12.75">
      <c r="A169" s="65">
        <f ca="1" t="shared" si="4"/>
      </c>
      <c r="B169" s="66"/>
      <c r="C169" s="76"/>
      <c r="D169" s="67"/>
      <c r="E169" s="68"/>
      <c r="F169" s="137"/>
      <c r="G169" s="137"/>
      <c r="H169" s="70">
        <f t="shared" si="5"/>
      </c>
      <c r="I169" s="72"/>
      <c r="J169" s="73"/>
    </row>
    <row r="170" spans="1:10" ht="12.75">
      <c r="A170" s="65">
        <f ca="1" t="shared" si="4"/>
      </c>
      <c r="B170" s="66"/>
      <c r="C170" s="76"/>
      <c r="D170" s="67"/>
      <c r="E170" s="68"/>
      <c r="F170" s="137"/>
      <c r="G170" s="137"/>
      <c r="H170" s="70">
        <f t="shared" si="5"/>
      </c>
      <c r="I170" s="72"/>
      <c r="J170" s="73"/>
    </row>
    <row r="171" spans="1:10" ht="12.75">
      <c r="A171" s="65">
        <f ca="1" t="shared" si="4"/>
      </c>
      <c r="B171" s="66"/>
      <c r="C171" s="76"/>
      <c r="D171" s="67"/>
      <c r="E171" s="68"/>
      <c r="F171" s="137"/>
      <c r="G171" s="137"/>
      <c r="H171" s="70">
        <f t="shared" si="5"/>
      </c>
      <c r="I171" s="72"/>
      <c r="J171" s="73"/>
    </row>
    <row r="172" spans="1:10" ht="12.75">
      <c r="A172" s="65">
        <f ca="1" t="shared" si="4"/>
      </c>
      <c r="B172" s="66"/>
      <c r="C172" s="76"/>
      <c r="D172" s="67"/>
      <c r="E172" s="68"/>
      <c r="F172" s="137"/>
      <c r="G172" s="137"/>
      <c r="H172" s="70">
        <f t="shared" si="5"/>
      </c>
      <c r="I172" s="72"/>
      <c r="J172" s="73"/>
    </row>
    <row r="173" spans="1:10" ht="12.75">
      <c r="A173" s="65">
        <f ca="1" t="shared" si="4"/>
      </c>
      <c r="B173" s="66"/>
      <c r="C173" s="76"/>
      <c r="D173" s="67"/>
      <c r="E173" s="68"/>
      <c r="F173" s="137"/>
      <c r="G173" s="137"/>
      <c r="H173" s="70">
        <f t="shared" si="5"/>
      </c>
      <c r="I173" s="72"/>
      <c r="J173" s="73"/>
    </row>
    <row r="174" spans="1:10" ht="12.75">
      <c r="A174" s="65">
        <f ca="1" t="shared" si="4"/>
      </c>
      <c r="B174" s="66"/>
      <c r="C174" s="76"/>
      <c r="D174" s="67"/>
      <c r="E174" s="68"/>
      <c r="F174" s="137"/>
      <c r="G174" s="137"/>
      <c r="H174" s="70">
        <f t="shared" si="5"/>
      </c>
      <c r="I174" s="72"/>
      <c r="J174" s="73"/>
    </row>
    <row r="175" spans="1:10" ht="12.75">
      <c r="A175" s="65">
        <f ca="1" t="shared" si="4"/>
      </c>
      <c r="B175" s="66"/>
      <c r="C175" s="76"/>
      <c r="D175" s="67"/>
      <c r="E175" s="68"/>
      <c r="F175" s="137"/>
      <c r="G175" s="137"/>
      <c r="H175" s="70">
        <f t="shared" si="5"/>
      </c>
      <c r="I175" s="72"/>
      <c r="J175" s="73"/>
    </row>
    <row r="176" spans="1:10" ht="12.75">
      <c r="A176" s="65">
        <f ca="1" t="shared" si="4"/>
      </c>
      <c r="B176" s="66"/>
      <c r="C176" s="76"/>
      <c r="D176" s="67"/>
      <c r="E176" s="68"/>
      <c r="F176" s="137"/>
      <c r="G176" s="137"/>
      <c r="H176" s="70">
        <f t="shared" si="5"/>
      </c>
      <c r="I176" s="72"/>
      <c r="J176" s="73"/>
    </row>
    <row r="177" spans="1:10" ht="12.75">
      <c r="A177" s="65">
        <f ca="1" t="shared" si="4"/>
      </c>
      <c r="B177" s="66"/>
      <c r="C177" s="76"/>
      <c r="D177" s="67"/>
      <c r="E177" s="68"/>
      <c r="F177" s="137"/>
      <c r="G177" s="137"/>
      <c r="H177" s="70">
        <f t="shared" si="5"/>
      </c>
      <c r="I177" s="72"/>
      <c r="J177" s="73"/>
    </row>
    <row r="178" spans="1:10" ht="12.75">
      <c r="A178" s="65">
        <f ca="1" t="shared" si="4"/>
      </c>
      <c r="B178" s="66"/>
      <c r="C178" s="76"/>
      <c r="D178" s="67"/>
      <c r="E178" s="68"/>
      <c r="F178" s="137"/>
      <c r="G178" s="137"/>
      <c r="H178" s="70">
        <f t="shared" si="5"/>
      </c>
      <c r="I178" s="72"/>
      <c r="J178" s="73"/>
    </row>
    <row r="179" spans="1:10" ht="12.75">
      <c r="A179" s="65">
        <f ca="1" t="shared" si="4"/>
      </c>
      <c r="B179" s="66"/>
      <c r="C179" s="76"/>
      <c r="D179" s="67"/>
      <c r="E179" s="68"/>
      <c r="F179" s="137"/>
      <c r="G179" s="137"/>
      <c r="H179" s="70">
        <f t="shared" si="5"/>
      </c>
      <c r="I179" s="72"/>
      <c r="J179" s="73"/>
    </row>
    <row r="180" spans="1:10" ht="12.75">
      <c r="A180" s="65">
        <f ca="1" t="shared" si="4"/>
      </c>
      <c r="B180" s="66"/>
      <c r="C180" s="76"/>
      <c r="D180" s="67"/>
      <c r="E180" s="68"/>
      <c r="F180" s="137"/>
      <c r="G180" s="137"/>
      <c r="H180" s="70">
        <f t="shared" si="5"/>
      </c>
      <c r="I180" s="72"/>
      <c r="J180" s="73"/>
    </row>
    <row r="181" spans="1:10" ht="12.75">
      <c r="A181" s="65">
        <f ca="1" t="shared" si="4"/>
      </c>
      <c r="B181" s="66"/>
      <c r="C181" s="76"/>
      <c r="D181" s="67"/>
      <c r="E181" s="68"/>
      <c r="F181" s="137"/>
      <c r="G181" s="137"/>
      <c r="H181" s="70">
        <f t="shared" si="5"/>
      </c>
      <c r="I181" s="72"/>
      <c r="J181" s="73"/>
    </row>
    <row r="182" spans="1:10" ht="12.75">
      <c r="A182" s="65">
        <f ca="1" t="shared" si="4"/>
      </c>
      <c r="B182" s="66"/>
      <c r="C182" s="76"/>
      <c r="D182" s="67"/>
      <c r="E182" s="68"/>
      <c r="F182" s="137"/>
      <c r="G182" s="137"/>
      <c r="H182" s="70">
        <f t="shared" si="5"/>
      </c>
      <c r="I182" s="72"/>
      <c r="J182" s="73"/>
    </row>
    <row r="183" spans="1:10" ht="12.75">
      <c r="A183" s="65">
        <f ca="1" t="shared" si="4"/>
      </c>
      <c r="B183" s="66"/>
      <c r="C183" s="76"/>
      <c r="D183" s="67"/>
      <c r="E183" s="68"/>
      <c r="F183" s="137"/>
      <c r="G183" s="137"/>
      <c r="H183" s="70">
        <f t="shared" si="5"/>
      </c>
      <c r="I183" s="72"/>
      <c r="J183" s="73"/>
    </row>
    <row r="184" spans="1:10" ht="12.75">
      <c r="A184" s="65">
        <f ca="1" t="shared" si="4"/>
      </c>
      <c r="B184" s="66"/>
      <c r="C184" s="76"/>
      <c r="D184" s="67"/>
      <c r="E184" s="68"/>
      <c r="F184" s="137"/>
      <c r="G184" s="137"/>
      <c r="H184" s="70">
        <f t="shared" si="5"/>
      </c>
      <c r="I184" s="72"/>
      <c r="J184" s="73"/>
    </row>
    <row r="185" spans="1:10" ht="12.75">
      <c r="A185" s="65">
        <f ca="1" t="shared" si="4"/>
      </c>
      <c r="B185" s="66"/>
      <c r="C185" s="76"/>
      <c r="D185" s="67"/>
      <c r="E185" s="68"/>
      <c r="F185" s="137"/>
      <c r="G185" s="137"/>
      <c r="H185" s="70">
        <f t="shared" si="5"/>
      </c>
      <c r="I185" s="72"/>
      <c r="J185" s="73"/>
    </row>
    <row r="186" spans="1:10" ht="12.75">
      <c r="A186" s="65">
        <f ca="1" t="shared" si="4"/>
      </c>
      <c r="B186" s="66"/>
      <c r="C186" s="76"/>
      <c r="D186" s="67"/>
      <c r="E186" s="68"/>
      <c r="F186" s="137"/>
      <c r="G186" s="137"/>
      <c r="H186" s="70">
        <f t="shared" si="5"/>
      </c>
      <c r="I186" s="72"/>
      <c r="J186" s="73"/>
    </row>
    <row r="187" spans="1:10" ht="12.75">
      <c r="A187" s="65">
        <f ca="1" t="shared" si="4"/>
      </c>
      <c r="B187" s="66"/>
      <c r="C187" s="76"/>
      <c r="D187" s="67"/>
      <c r="E187" s="68"/>
      <c r="F187" s="137"/>
      <c r="G187" s="137"/>
      <c r="H187" s="70">
        <f t="shared" si="5"/>
      </c>
      <c r="I187" s="72"/>
      <c r="J187" s="73"/>
    </row>
    <row r="188" spans="1:10" ht="12.75">
      <c r="A188" s="65">
        <f ca="1" t="shared" si="4"/>
      </c>
      <c r="B188" s="66"/>
      <c r="C188" s="76"/>
      <c r="D188" s="67"/>
      <c r="E188" s="68"/>
      <c r="F188" s="137"/>
      <c r="G188" s="137"/>
      <c r="H188" s="70">
        <f t="shared" si="5"/>
      </c>
      <c r="I188" s="72"/>
      <c r="J188" s="73"/>
    </row>
    <row r="189" spans="1:10" ht="12.75">
      <c r="A189" s="65">
        <f ca="1" t="shared" si="4"/>
      </c>
      <c r="B189" s="66"/>
      <c r="C189" s="76"/>
      <c r="D189" s="67"/>
      <c r="E189" s="68"/>
      <c r="F189" s="137"/>
      <c r="G189" s="137"/>
      <c r="H189" s="70">
        <f t="shared" si="5"/>
      </c>
      <c r="I189" s="72"/>
      <c r="J189" s="73"/>
    </row>
    <row r="190" spans="1:10" ht="12.75">
      <c r="A190" s="65">
        <f ca="1" t="shared" si="4"/>
      </c>
      <c r="B190" s="66"/>
      <c r="C190" s="76"/>
      <c r="D190" s="67"/>
      <c r="E190" s="68"/>
      <c r="F190" s="137"/>
      <c r="G190" s="137"/>
      <c r="H190" s="70">
        <f t="shared" si="5"/>
      </c>
      <c r="I190" s="72"/>
      <c r="J190" s="73"/>
    </row>
  </sheetData>
  <sheetProtection selectLockedCells="1" selectUnlockedCells="1"/>
  <mergeCells count="2">
    <mergeCell ref="A1:I1"/>
    <mergeCell ref="D7:G7"/>
  </mergeCells>
  <conditionalFormatting sqref="B16:G190 I16:I24 I26:I29 I31:I35 I37:I190">
    <cfRule type="cellIs" priority="1" dxfId="0" operator="notEqual" stopIfTrue="1">
      <formula>""</formula>
    </cfRule>
  </conditionalFormatting>
  <conditionalFormatting sqref="H7">
    <cfRule type="cellIs" priority="2" dxfId="3" operator="equal" stopIfTrue="1">
      <formula>0</formula>
    </cfRule>
    <cfRule type="cellIs" priority="3" dxfId="2" operator="lessThan" stopIfTrue="1">
      <formula>'Oneri sicurezza'!#REF!</formula>
    </cfRule>
    <cfRule type="cellIs" priority="4" dxfId="1" operator="greaterThanOrEqual" stopIfTrue="1">
      <formula>'Oneri sicurezza'!#REF!</formula>
    </cfRule>
  </conditionalFormatting>
  <dataValidations count="1">
    <dataValidation type="custom" allowBlank="1" showErrorMessage="1" errorTitle="Attenzione!" error="Importo con solo 2 (due) posizioni decimali!!!" sqref="F16:G318">
      <formula1>F16=ROUND(F16,2)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185" customWidth="1"/>
    <col min="2" max="2" width="23.421875" style="185" customWidth="1"/>
    <col min="3" max="5" width="11.421875" style="185" customWidth="1"/>
    <col min="6" max="6" width="45.28125" style="185" customWidth="1"/>
    <col min="7" max="7" width="49.28125" style="185" customWidth="1"/>
    <col min="8" max="16384" width="9.140625" style="185" customWidth="1"/>
  </cols>
  <sheetData>
    <row r="1" spans="1:2" ht="15">
      <c r="A1" s="186" t="s">
        <v>283</v>
      </c>
      <c r="B1" s="186" t="s">
        <v>284</v>
      </c>
    </row>
    <row r="2" spans="1:2" ht="15">
      <c r="A2" s="187"/>
      <c r="B2" s="187"/>
    </row>
    <row r="3" spans="1:2" ht="12.75">
      <c r="A3" s="188" t="s">
        <v>285</v>
      </c>
      <c r="B3" s="188" t="s">
        <v>286</v>
      </c>
    </row>
    <row r="4" spans="1:2" ht="12.75">
      <c r="A4" s="189" t="s">
        <v>287</v>
      </c>
      <c r="B4" s="189" t="s">
        <v>288</v>
      </c>
    </row>
    <row r="5" spans="1:7" ht="14.25">
      <c r="A5" s="189" t="s">
        <v>289</v>
      </c>
      <c r="B5" s="189" t="s">
        <v>290</v>
      </c>
      <c r="F5" s="190" t="s">
        <v>7</v>
      </c>
      <c r="G5" s="185" t="s">
        <v>291</v>
      </c>
    </row>
    <row r="6" spans="1:7" ht="14.25">
      <c r="A6" s="189" t="s">
        <v>292</v>
      </c>
      <c r="B6" s="189" t="s">
        <v>293</v>
      </c>
      <c r="F6" s="190" t="s">
        <v>294</v>
      </c>
      <c r="G6" s="185" t="s">
        <v>295</v>
      </c>
    </row>
    <row r="7" spans="1:7" ht="14.25">
      <c r="A7" s="189" t="s">
        <v>296</v>
      </c>
      <c r="B7" s="189" t="s">
        <v>297</v>
      </c>
      <c r="F7" s="190" t="s">
        <v>298</v>
      </c>
      <c r="G7" s="185" t="s">
        <v>299</v>
      </c>
    </row>
    <row r="8" spans="1:7" ht="14.25">
      <c r="A8" s="189" t="s">
        <v>300</v>
      </c>
      <c r="B8" s="189" t="s">
        <v>301</v>
      </c>
      <c r="F8" s="190" t="s">
        <v>302</v>
      </c>
      <c r="G8" s="185" t="s">
        <v>303</v>
      </c>
    </row>
    <row r="9" spans="1:7" ht="14.25">
      <c r="A9" s="189" t="s">
        <v>304</v>
      </c>
      <c r="B9" s="189" t="s">
        <v>305</v>
      </c>
      <c r="F9" s="190" t="s">
        <v>306</v>
      </c>
      <c r="G9" s="185" t="s">
        <v>307</v>
      </c>
    </row>
    <row r="10" spans="1:2" ht="12.75">
      <c r="A10" s="189" t="s">
        <v>308</v>
      </c>
      <c r="B10" s="189" t="s">
        <v>5</v>
      </c>
    </row>
    <row r="11" spans="1:2" ht="12.75">
      <c r="A11" s="189" t="s">
        <v>309</v>
      </c>
      <c r="B11" s="189" t="s">
        <v>310</v>
      </c>
    </row>
    <row r="12" spans="1:2" ht="12.75">
      <c r="A12" s="189" t="s">
        <v>311</v>
      </c>
      <c r="B12" s="189" t="s">
        <v>312</v>
      </c>
    </row>
    <row r="13" spans="1:2" ht="12.75">
      <c r="A13" s="189" t="s">
        <v>313</v>
      </c>
      <c r="B13" s="189" t="s">
        <v>314</v>
      </c>
    </row>
    <row r="14" spans="1:2" ht="12.75">
      <c r="A14" s="189" t="s">
        <v>315</v>
      </c>
      <c r="B14" s="189" t="s">
        <v>316</v>
      </c>
    </row>
    <row r="15" spans="1:2" ht="12.75">
      <c r="A15" s="189" t="s">
        <v>317</v>
      </c>
      <c r="B15" s="189" t="s">
        <v>318</v>
      </c>
    </row>
    <row r="16" spans="1:2" ht="12.75">
      <c r="A16" s="189" t="s">
        <v>319</v>
      </c>
      <c r="B16" s="189" t="s">
        <v>320</v>
      </c>
    </row>
    <row r="17" spans="1:2" ht="12.75">
      <c r="A17" s="189" t="s">
        <v>321</v>
      </c>
      <c r="B17" s="189" t="s">
        <v>322</v>
      </c>
    </row>
    <row r="18" spans="1:2" ht="12.75">
      <c r="A18" s="189" t="s">
        <v>323</v>
      </c>
      <c r="B18" s="189" t="s">
        <v>324</v>
      </c>
    </row>
    <row r="19" spans="1:2" ht="12.75">
      <c r="A19" s="189" t="s">
        <v>325</v>
      </c>
      <c r="B19" s="189" t="s">
        <v>326</v>
      </c>
    </row>
    <row r="20" spans="1:2" ht="12.75">
      <c r="A20" s="189" t="s">
        <v>327</v>
      </c>
      <c r="B20" s="189" t="s">
        <v>328</v>
      </c>
    </row>
    <row r="21" spans="1:2" ht="12.75">
      <c r="A21" s="189" t="s">
        <v>329</v>
      </c>
      <c r="B21" s="189" t="s">
        <v>330</v>
      </c>
    </row>
    <row r="22" spans="1:2" ht="12.75">
      <c r="A22" s="189" t="s">
        <v>331</v>
      </c>
      <c r="B22" s="189" t="s">
        <v>332</v>
      </c>
    </row>
    <row r="23" spans="1:2" ht="12.75">
      <c r="A23" s="189" t="s">
        <v>333</v>
      </c>
      <c r="B23" s="189" t="s">
        <v>334</v>
      </c>
    </row>
    <row r="24" spans="1:2" ht="12.75">
      <c r="A24" s="189" t="s">
        <v>335</v>
      </c>
      <c r="B24" s="189" t="s">
        <v>336</v>
      </c>
    </row>
    <row r="25" spans="1:2" ht="12.75">
      <c r="A25" s="189" t="s">
        <v>337</v>
      </c>
      <c r="B25" s="189" t="s">
        <v>338</v>
      </c>
    </row>
    <row r="26" spans="1:2" ht="12.75">
      <c r="A26" s="189" t="s">
        <v>339</v>
      </c>
      <c r="B26" s="189" t="s">
        <v>340</v>
      </c>
    </row>
    <row r="27" spans="1:2" ht="12.75">
      <c r="A27" s="189" t="s">
        <v>341</v>
      </c>
      <c r="B27" s="189" t="s">
        <v>342</v>
      </c>
    </row>
    <row r="28" spans="1:2" ht="12.75">
      <c r="A28" s="189" t="s">
        <v>343</v>
      </c>
      <c r="B28" s="189" t="s">
        <v>344</v>
      </c>
    </row>
    <row r="29" spans="1:2" ht="12.75">
      <c r="A29" s="189" t="s">
        <v>345</v>
      </c>
      <c r="B29" s="189" t="s">
        <v>346</v>
      </c>
    </row>
    <row r="30" spans="1:2" ht="12.75">
      <c r="A30" s="189" t="s">
        <v>347</v>
      </c>
      <c r="B30" s="189" t="s">
        <v>348</v>
      </c>
    </row>
    <row r="31" spans="1:2" ht="12.75">
      <c r="A31" s="189" t="s">
        <v>349</v>
      </c>
      <c r="B31" s="189" t="s">
        <v>350</v>
      </c>
    </row>
    <row r="32" spans="1:2" ht="12.75">
      <c r="A32" s="189" t="s">
        <v>351</v>
      </c>
      <c r="B32" s="189" t="s">
        <v>352</v>
      </c>
    </row>
    <row r="33" spans="1:2" ht="12.75">
      <c r="A33" s="189" t="s">
        <v>353</v>
      </c>
      <c r="B33" s="189" t="s">
        <v>354</v>
      </c>
    </row>
    <row r="34" spans="1:2" ht="12.75">
      <c r="A34" s="189" t="s">
        <v>355</v>
      </c>
      <c r="B34" s="189" t="s">
        <v>356</v>
      </c>
    </row>
    <row r="35" spans="1:2" ht="12.75">
      <c r="A35" s="189" t="s">
        <v>357</v>
      </c>
      <c r="B35" s="189" t="s">
        <v>358</v>
      </c>
    </row>
    <row r="36" spans="1:2" ht="12.75">
      <c r="A36" s="189" t="s">
        <v>359</v>
      </c>
      <c r="B36" s="189" t="s">
        <v>359</v>
      </c>
    </row>
    <row r="37" spans="1:2" ht="12.75">
      <c r="A37" s="189" t="s">
        <v>360</v>
      </c>
      <c r="B37" s="189" t="s">
        <v>361</v>
      </c>
    </row>
    <row r="38" spans="1:2" ht="12.75">
      <c r="A38" s="189" t="s">
        <v>362</v>
      </c>
      <c r="B38" s="189" t="s">
        <v>363</v>
      </c>
    </row>
    <row r="39" spans="1:2" ht="12.75">
      <c r="A39" s="189" t="s">
        <v>364</v>
      </c>
      <c r="B39" s="189" t="s">
        <v>365</v>
      </c>
    </row>
    <row r="40" spans="1:2" ht="12.75">
      <c r="A40" s="189" t="s">
        <v>366</v>
      </c>
      <c r="B40" s="189" t="s">
        <v>367</v>
      </c>
    </row>
    <row r="41" spans="1:2" ht="12.75">
      <c r="A41" s="189" t="s">
        <v>368</v>
      </c>
      <c r="B41" s="189" t="s">
        <v>369</v>
      </c>
    </row>
    <row r="42" spans="1:2" ht="12.75">
      <c r="A42" s="189" t="s">
        <v>370</v>
      </c>
      <c r="B42" s="189" t="s">
        <v>371</v>
      </c>
    </row>
    <row r="43" spans="1:2" ht="12.75">
      <c r="A43" s="189" t="s">
        <v>372</v>
      </c>
      <c r="B43" s="189" t="s">
        <v>373</v>
      </c>
    </row>
    <row r="44" spans="1:2" ht="12.75">
      <c r="A44" s="189" t="s">
        <v>374</v>
      </c>
      <c r="B44" s="189" t="s">
        <v>374</v>
      </c>
    </row>
    <row r="45" spans="1:2" ht="12.75">
      <c r="A45" s="189" t="s">
        <v>375</v>
      </c>
      <c r="B45" s="189" t="s">
        <v>376</v>
      </c>
    </row>
    <row r="46" spans="1:2" ht="12.75">
      <c r="A46" s="189" t="s">
        <v>377</v>
      </c>
      <c r="B46" s="189" t="s">
        <v>378</v>
      </c>
    </row>
    <row r="47" spans="1:2" ht="12.75">
      <c r="A47" s="189" t="s">
        <v>379</v>
      </c>
      <c r="B47" s="189" t="s">
        <v>380</v>
      </c>
    </row>
    <row r="48" spans="1:2" ht="12.75">
      <c r="A48" s="189" t="s">
        <v>381</v>
      </c>
      <c r="B48" s="189" t="s">
        <v>382</v>
      </c>
    </row>
    <row r="49" spans="1:2" ht="12.75">
      <c r="A49" s="189" t="s">
        <v>383</v>
      </c>
      <c r="B49" s="189" t="s">
        <v>384</v>
      </c>
    </row>
    <row r="50" spans="1:2" ht="12.75">
      <c r="A50" s="189" t="s">
        <v>385</v>
      </c>
      <c r="B50" s="189" t="s">
        <v>386</v>
      </c>
    </row>
    <row r="51" spans="1:2" ht="12.75">
      <c r="A51" s="189" t="s">
        <v>387</v>
      </c>
      <c r="B51" s="189" t="s">
        <v>388</v>
      </c>
    </row>
    <row r="52" spans="1:2" ht="12.75">
      <c r="A52" s="189" t="s">
        <v>389</v>
      </c>
      <c r="B52" s="189" t="s">
        <v>390</v>
      </c>
    </row>
    <row r="53" spans="1:2" ht="12.75">
      <c r="A53" s="189" t="s">
        <v>391</v>
      </c>
      <c r="B53" s="189" t="s">
        <v>392</v>
      </c>
    </row>
    <row r="54" spans="1:2" ht="12.75">
      <c r="A54" s="189" t="s">
        <v>393</v>
      </c>
      <c r="B54" s="189" t="s">
        <v>394</v>
      </c>
    </row>
    <row r="55" spans="1:2" ht="12.75">
      <c r="A55" s="189" t="s">
        <v>395</v>
      </c>
      <c r="B55" s="189" t="s">
        <v>396</v>
      </c>
    </row>
    <row r="56" spans="1:2" ht="12.75">
      <c r="A56" s="189" t="s">
        <v>397</v>
      </c>
      <c r="B56" s="189" t="s">
        <v>398</v>
      </c>
    </row>
    <row r="57" spans="1:2" ht="12.75">
      <c r="A57" s="189" t="s">
        <v>399</v>
      </c>
      <c r="B57" s="189" t="s">
        <v>400</v>
      </c>
    </row>
    <row r="58" spans="1:2" ht="12.75">
      <c r="A58" s="189" t="s">
        <v>401</v>
      </c>
      <c r="B58" s="189" t="s">
        <v>402</v>
      </c>
    </row>
    <row r="59" spans="1:2" ht="12.75">
      <c r="A59" s="189" t="s">
        <v>403</v>
      </c>
      <c r="B59" s="189" t="s">
        <v>404</v>
      </c>
    </row>
    <row r="60" spans="1:2" ht="12.75">
      <c r="A60" s="189" t="s">
        <v>405</v>
      </c>
      <c r="B60" s="189" t="s">
        <v>406</v>
      </c>
    </row>
    <row r="61" spans="1:2" ht="12.75">
      <c r="A61" s="189" t="s">
        <v>407</v>
      </c>
      <c r="B61" s="189" t="s">
        <v>408</v>
      </c>
    </row>
    <row r="62" spans="1:2" ht="12.75">
      <c r="A62" s="189" t="s">
        <v>409</v>
      </c>
      <c r="B62" s="189" t="s">
        <v>410</v>
      </c>
    </row>
    <row r="63" spans="1:2" ht="12.75">
      <c r="A63" s="189" t="s">
        <v>411</v>
      </c>
      <c r="B63" s="189" t="s">
        <v>412</v>
      </c>
    </row>
    <row r="64" spans="1:2" ht="12.75">
      <c r="A64" s="189" t="s">
        <v>413</v>
      </c>
      <c r="B64" s="189" t="s">
        <v>414</v>
      </c>
    </row>
    <row r="65" spans="1:2" ht="12.75">
      <c r="A65" s="189" t="s">
        <v>415</v>
      </c>
      <c r="B65" s="189" t="s">
        <v>416</v>
      </c>
    </row>
    <row r="66" spans="1:2" ht="12.75">
      <c r="A66" s="189" t="s">
        <v>417</v>
      </c>
      <c r="B66" s="189" t="s">
        <v>418</v>
      </c>
    </row>
    <row r="67" spans="1:2" ht="12.75">
      <c r="A67" s="189" t="s">
        <v>419</v>
      </c>
      <c r="B67" s="189" t="s">
        <v>419</v>
      </c>
    </row>
    <row r="68" spans="1:2" ht="12.75">
      <c r="A68" s="189" t="s">
        <v>420</v>
      </c>
      <c r="B68" s="189" t="s">
        <v>421</v>
      </c>
    </row>
    <row r="69" spans="1:2" ht="12.75">
      <c r="A69" s="189" t="s">
        <v>422</v>
      </c>
      <c r="B69" s="189" t="s">
        <v>423</v>
      </c>
    </row>
    <row r="70" spans="1:2" ht="12.75">
      <c r="A70" s="189" t="s">
        <v>424</v>
      </c>
      <c r="B70" s="189" t="s">
        <v>425</v>
      </c>
    </row>
    <row r="71" spans="1:2" ht="12.75">
      <c r="A71" s="189" t="s">
        <v>426</v>
      </c>
      <c r="B71" s="189" t="s">
        <v>427</v>
      </c>
    </row>
    <row r="72" spans="1:2" ht="12.75">
      <c r="A72" s="189" t="s">
        <v>428</v>
      </c>
      <c r="B72" s="189" t="s">
        <v>429</v>
      </c>
    </row>
    <row r="73" spans="1:2" ht="12.75">
      <c r="A73" s="189" t="s">
        <v>430</v>
      </c>
      <c r="B73" s="189" t="s">
        <v>431</v>
      </c>
    </row>
    <row r="74" spans="1:2" ht="12.75">
      <c r="A74" s="189" t="s">
        <v>432</v>
      </c>
      <c r="B74" s="189" t="s">
        <v>433</v>
      </c>
    </row>
    <row r="75" spans="1:2" ht="12.75">
      <c r="A75" s="189" t="s">
        <v>434</v>
      </c>
      <c r="B75" s="189" t="s">
        <v>435</v>
      </c>
    </row>
    <row r="76" spans="1:2" ht="12.75">
      <c r="A76" s="189" t="s">
        <v>436</v>
      </c>
      <c r="B76" s="189" t="s">
        <v>437</v>
      </c>
    </row>
    <row r="77" spans="1:2" ht="12.75">
      <c r="A77" s="189" t="s">
        <v>438</v>
      </c>
      <c r="B77" s="189" t="s">
        <v>439</v>
      </c>
    </row>
    <row r="78" spans="1:2" ht="12.75">
      <c r="A78" s="189" t="s">
        <v>440</v>
      </c>
      <c r="B78" s="189" t="s">
        <v>441</v>
      </c>
    </row>
    <row r="79" spans="1:2" ht="12.75">
      <c r="A79" s="189" t="s">
        <v>442</v>
      </c>
      <c r="B79" s="189" t="s">
        <v>443</v>
      </c>
    </row>
    <row r="80" spans="1:2" ht="12.75">
      <c r="A80" s="189" t="s">
        <v>444</v>
      </c>
      <c r="B80" s="189" t="s">
        <v>445</v>
      </c>
    </row>
    <row r="81" spans="1:2" ht="12.75">
      <c r="A81" s="189" t="s">
        <v>446</v>
      </c>
      <c r="B81" s="189" t="s">
        <v>447</v>
      </c>
    </row>
    <row r="82" spans="1:2" ht="12.75">
      <c r="A82" s="189" t="s">
        <v>448</v>
      </c>
      <c r="B82" s="189" t="s">
        <v>449</v>
      </c>
    </row>
    <row r="83" spans="1:2" ht="12.75">
      <c r="A83" s="189" t="s">
        <v>450</v>
      </c>
      <c r="B83" s="189" t="s">
        <v>451</v>
      </c>
    </row>
    <row r="84" spans="1:2" ht="12.75">
      <c r="A84" s="189" t="s">
        <v>452</v>
      </c>
      <c r="B84" s="189" t="s">
        <v>453</v>
      </c>
    </row>
    <row r="85" spans="1:2" ht="12.75">
      <c r="A85" s="189" t="s">
        <v>454</v>
      </c>
      <c r="B85" s="189" t="s">
        <v>455</v>
      </c>
    </row>
    <row r="86" spans="1:2" ht="12.75">
      <c r="A86" s="189" t="s">
        <v>456</v>
      </c>
      <c r="B86" s="189" t="s">
        <v>457</v>
      </c>
    </row>
    <row r="87" spans="1:2" ht="12.75">
      <c r="A87" s="189" t="s">
        <v>458</v>
      </c>
      <c r="B87" s="189" t="s">
        <v>459</v>
      </c>
    </row>
    <row r="88" spans="1:2" ht="12.75">
      <c r="A88" s="189" t="s">
        <v>460</v>
      </c>
      <c r="B88" s="189" t="s">
        <v>461</v>
      </c>
    </row>
    <row r="89" spans="1:2" ht="12.75">
      <c r="A89" s="189" t="s">
        <v>462</v>
      </c>
      <c r="B89" s="189" t="s">
        <v>463</v>
      </c>
    </row>
    <row r="90" spans="1:2" ht="12.75">
      <c r="A90" s="189" t="s">
        <v>464</v>
      </c>
      <c r="B90" s="189" t="s">
        <v>465</v>
      </c>
    </row>
    <row r="91" spans="1:2" ht="12.75">
      <c r="A91" s="189" t="s">
        <v>466</v>
      </c>
      <c r="B91" s="189" t="s">
        <v>467</v>
      </c>
    </row>
    <row r="92" spans="1:2" ht="12.75">
      <c r="A92" s="189" t="s">
        <v>468</v>
      </c>
      <c r="B92" s="189" t="s">
        <v>469</v>
      </c>
    </row>
    <row r="93" spans="1:2" ht="12.75">
      <c r="A93" s="189" t="s">
        <v>470</v>
      </c>
      <c r="B93" s="189" t="s">
        <v>471</v>
      </c>
    </row>
    <row r="94" spans="1:2" ht="12.75">
      <c r="A94" s="189" t="s">
        <v>472</v>
      </c>
      <c r="B94" s="189" t="s">
        <v>473</v>
      </c>
    </row>
    <row r="95" spans="1:2" ht="12.75">
      <c r="A95" s="189" t="s">
        <v>474</v>
      </c>
      <c r="B95" s="189" t="s">
        <v>475</v>
      </c>
    </row>
    <row r="96" spans="1:2" ht="12.75">
      <c r="A96" s="189" t="s">
        <v>476</v>
      </c>
      <c r="B96" s="189" t="s">
        <v>477</v>
      </c>
    </row>
    <row r="97" spans="1:2" ht="12.75">
      <c r="A97" s="189" t="s">
        <v>478</v>
      </c>
      <c r="B97" s="189" t="s">
        <v>479</v>
      </c>
    </row>
    <row r="98" spans="1:2" ht="12.75">
      <c r="A98" s="189" t="s">
        <v>480</v>
      </c>
      <c r="B98" s="189" t="s">
        <v>481</v>
      </c>
    </row>
    <row r="99" spans="1:2" ht="12.75">
      <c r="A99" s="189" t="s">
        <v>482</v>
      </c>
      <c r="B99" s="189" t="s">
        <v>483</v>
      </c>
    </row>
    <row r="100" spans="1:2" ht="12.75">
      <c r="A100" s="189" t="s">
        <v>484</v>
      </c>
      <c r="B100" s="189" t="s">
        <v>485</v>
      </c>
    </row>
    <row r="101" spans="1:2" ht="12.75">
      <c r="A101" s="189" t="s">
        <v>486</v>
      </c>
      <c r="B101" s="189" t="s">
        <v>487</v>
      </c>
    </row>
    <row r="102" spans="1:2" ht="12.75">
      <c r="A102" s="189" t="s">
        <v>488</v>
      </c>
      <c r="B102" s="189" t="s">
        <v>489</v>
      </c>
    </row>
    <row r="103" spans="1:2" ht="12.75">
      <c r="A103" s="189" t="s">
        <v>490</v>
      </c>
      <c r="B103" s="189" t="s">
        <v>491</v>
      </c>
    </row>
    <row r="104" spans="1:2" ht="12.75">
      <c r="A104" s="189" t="s">
        <v>492</v>
      </c>
      <c r="B104" s="189" t="s">
        <v>493</v>
      </c>
    </row>
    <row r="105" spans="1:2" ht="12.75">
      <c r="A105" s="189" t="s">
        <v>494</v>
      </c>
      <c r="B105" s="189" t="s">
        <v>495</v>
      </c>
    </row>
    <row r="106" spans="1:2" ht="12.75">
      <c r="A106" s="189" t="s">
        <v>496</v>
      </c>
      <c r="B106" s="189" t="s">
        <v>497</v>
      </c>
    </row>
    <row r="107" spans="1:2" ht="12.75">
      <c r="A107" s="189" t="s">
        <v>498</v>
      </c>
      <c r="B107" s="189" t="s">
        <v>499</v>
      </c>
    </row>
    <row r="108" spans="1:2" ht="12.75">
      <c r="A108" s="189" t="s">
        <v>500</v>
      </c>
      <c r="B108" s="189" t="s">
        <v>501</v>
      </c>
    </row>
    <row r="109" spans="1:2" ht="12.75">
      <c r="A109" s="189" t="s">
        <v>502</v>
      </c>
      <c r="B109" s="189" t="s">
        <v>503</v>
      </c>
    </row>
    <row r="110" spans="1:2" ht="12.75">
      <c r="A110" s="189" t="s">
        <v>504</v>
      </c>
      <c r="B110" s="189" t="s">
        <v>505</v>
      </c>
    </row>
    <row r="111" spans="1:2" ht="12.75">
      <c r="A111" s="189" t="s">
        <v>506</v>
      </c>
      <c r="B111" s="189" t="s">
        <v>507</v>
      </c>
    </row>
    <row r="112" spans="1:2" ht="12.75">
      <c r="A112" s="189" t="s">
        <v>508</v>
      </c>
      <c r="B112" s="189" t="s">
        <v>509</v>
      </c>
    </row>
    <row r="113" spans="1:2" ht="12.75">
      <c r="A113" s="189" t="s">
        <v>510</v>
      </c>
      <c r="B113" s="189" t="s">
        <v>511</v>
      </c>
    </row>
    <row r="114" spans="1:2" ht="12.75">
      <c r="A114" s="189" t="s">
        <v>512</v>
      </c>
      <c r="B114" s="189" t="s">
        <v>513</v>
      </c>
    </row>
    <row r="115" spans="1:2" ht="12.75">
      <c r="A115" s="189" t="s">
        <v>514</v>
      </c>
      <c r="B115" s="189" t="s">
        <v>515</v>
      </c>
    </row>
    <row r="116" spans="1:2" ht="12.75">
      <c r="A116" s="189" t="s">
        <v>516</v>
      </c>
      <c r="B116" s="189" t="s">
        <v>517</v>
      </c>
    </row>
    <row r="117" spans="1:2" ht="12.75">
      <c r="A117" s="189" t="s">
        <v>518</v>
      </c>
      <c r="B117" s="189" t="s">
        <v>519</v>
      </c>
    </row>
    <row r="118" spans="1:2" ht="12.75">
      <c r="A118" s="189" t="s">
        <v>520</v>
      </c>
      <c r="B118" s="189" t="s">
        <v>521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Raimund Gross</cp:lastModifiedBy>
  <dcterms:modified xsi:type="dcterms:W3CDTF">2016-10-26T15:56:24Z</dcterms:modified>
  <cp:category/>
  <cp:version/>
  <cp:contentType/>
  <cp:contentStatus/>
</cp:coreProperties>
</file>