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095" activeTab="0"/>
  </bookViews>
  <sheets>
    <sheet name="DE PAUSCHAL" sheetId="1" r:id="rId1"/>
    <sheet name="DE NACH MASS" sheetId="2" r:id="rId2"/>
  </sheets>
  <definedNames/>
  <calcPr fullCalcOnLoad="1"/>
</workbook>
</file>

<file path=xl/sharedStrings.xml><?xml version="1.0" encoding="utf-8"?>
<sst xmlns="http://schemas.openxmlformats.org/spreadsheetml/2006/main" count="2000" uniqueCount="1124">
  <si>
    <t>Sorgfältiger Ausbau eines Elektroschaltschrankes</t>
  </si>
  <si>
    <t>53.10.12</t>
  </si>
  <si>
    <t>AUSBAU VON RANDSTEINEN</t>
  </si>
  <si>
    <t>53.10.12.01a</t>
  </si>
  <si>
    <t>Ausbau, Sortierung und Reinigung von Randsteinen
a) Randsteine aus Naturstein</t>
  </si>
  <si>
    <t>53.11</t>
  </si>
  <si>
    <t>WIEDEREINBAU VON AUSGEBAUTEN GEGENSTÄNDEN</t>
  </si>
  <si>
    <t>53.11.02</t>
  </si>
  <si>
    <t>WIEDEREINBAU VON STRASSENSCHILDERN</t>
  </si>
  <si>
    <t>53.11.02.01</t>
  </si>
  <si>
    <t>Wiedereinbau von Straßenschildern an den von der BL angegebenen Stellen</t>
  </si>
  <si>
    <t>53.11.05</t>
  </si>
  <si>
    <t>WIEDEREINBAU VON EINFRIEDUNGEN</t>
  </si>
  <si>
    <t>53.11.05.01b</t>
  </si>
  <si>
    <t>Wiedereinbau von Einfriedungen
b) Zäune, Höhe über Boden: über 1,5 m</t>
  </si>
  <si>
    <t>53.11.10</t>
  </si>
  <si>
    <t>WIEDEREINBAU VON SCHACHTABDECKUNGEN UND EINLÄUFEN</t>
  </si>
  <si>
    <t>53.11.10.01</t>
  </si>
  <si>
    <t>Wiedereinbau von Schachtabdeckungen und Einläufen von Verkehrsflächen</t>
  </si>
  <si>
    <t>53.11.11</t>
  </si>
  <si>
    <t>WIEDEREINBAU VON VERSCHIEDENEN BAUWERKEN</t>
  </si>
  <si>
    <t>53.11.11.01</t>
  </si>
  <si>
    <t>Einbau einer Toranlage</t>
  </si>
  <si>
    <t>53.11.11.02</t>
  </si>
  <si>
    <t>Einbau des vorher entfernten elektrischen Schaltschrankes</t>
  </si>
  <si>
    <t>53.11.12</t>
  </si>
  <si>
    <t>WIEDEREINBAU VON RANDSTEINEN UND KUNETTEN IN NATURSTEIN</t>
  </si>
  <si>
    <t>53.11.12.01a</t>
  </si>
  <si>
    <t>Wiedereinbau von Bordsteinen
a) in Naturstein</t>
  </si>
  <si>
    <t>54</t>
  </si>
  <si>
    <t>54.02</t>
  </si>
  <si>
    <t>ABBRUCHARBEITEN</t>
  </si>
  <si>
    <t>54.02.03</t>
  </si>
  <si>
    <t>ABBRUCH VON STEINMAUERWERK UND BETON</t>
  </si>
  <si>
    <t>54.02.03.10</t>
  </si>
  <si>
    <t>Abbruch von Mischmauerwerk</t>
  </si>
  <si>
    <t>54.02.03.15b</t>
  </si>
  <si>
    <t>Abbruch von Betonmauerwerk
b) mit hydraulischen geräten, die notwendigen Bohrlöcher mit inbegriffen</t>
  </si>
  <si>
    <t>54.02.10</t>
  </si>
  <si>
    <t>KERNBOHRUNGEN</t>
  </si>
  <si>
    <t>54.02.10.02a</t>
  </si>
  <si>
    <t>Kernbohrungen in Beton und Stahlbeton
a) D = Ø 30 mm</t>
  </si>
  <si>
    <t>54.02.20</t>
  </si>
  <si>
    <t>ABBRUCH VON FAHRBAHNBELÄGEN</t>
  </si>
  <si>
    <t>54.02.20.03a</t>
  </si>
  <si>
    <t>Abbruch von bituminöser Fahrbahndecke
a) Belagstärke Stärke bis 10 cm</t>
  </si>
  <si>
    <t>54.02.20.03b</t>
  </si>
  <si>
    <t>Abbruch von bituminöser Fahrbahndecke
b) Belagstärke über 10 cm bis 20 cm</t>
  </si>
  <si>
    <t>54.16</t>
  </si>
  <si>
    <t>TRAG- UND FROSTSCHUTZSCHICHTEN</t>
  </si>
  <si>
    <t>54.16.02</t>
  </si>
  <si>
    <t>AUSFÜHRUNG VON TRAGSCHICHTEN</t>
  </si>
  <si>
    <t>54.16.02.01</t>
  </si>
  <si>
    <t>54.16.02.02</t>
  </si>
  <si>
    <t>54.16.02.05d</t>
  </si>
  <si>
    <t>54.20</t>
  </si>
  <si>
    <t>DRAINAGEN</t>
  </si>
  <si>
    <t>54.20.05</t>
  </si>
  <si>
    <t>HINTERMAUERUNGEN</t>
  </si>
  <si>
    <t>54.20.05.05</t>
  </si>
  <si>
    <t>Drainagehintermauerung, Mindest-Schichtstärke: 30 cm</t>
  </si>
  <si>
    <t>54.20.10</t>
  </si>
  <si>
    <t>LIEFERUNG UND EINBAU VON FILTERMATERIAL</t>
  </si>
  <si>
    <t>54.20.10.01a</t>
  </si>
  <si>
    <t>Drainagematerial, ungeschichtet
a) Sieblinienbereich (mm) 10/35</t>
  </si>
  <si>
    <t>54.30</t>
  </si>
  <si>
    <t>ARBEITEN MIT MUTTERERDE</t>
  </si>
  <si>
    <t>54.30.02</t>
  </si>
  <si>
    <t>LIEFERUNG VON MUTTERERDE, KOMPOST, TORF</t>
  </si>
  <si>
    <t>54.30.02.01</t>
  </si>
  <si>
    <t>Lieferung von Muttererde</t>
  </si>
  <si>
    <t>54.30.03</t>
  </si>
  <si>
    <t>AUFLADEN, TRANSPORT UND ABLADEN VON MUTTERERDE, KOMPOST, TORF</t>
  </si>
  <si>
    <t>54.30.03.05a</t>
  </si>
  <si>
    <t>Aufladen, Transport und Abladen von Muttererde, Kompost, Torf
a) Muttererde, Kompost, Torf: lose</t>
  </si>
  <si>
    <t>54.30.05</t>
  </si>
  <si>
    <t>AUSBREITEN UND EINEBNEN VON MUTTERBODEN, AUSBRINGEN VON GRASNARBEN, KOMPOST, TORF</t>
  </si>
  <si>
    <t>54.30.05.01b</t>
  </si>
  <si>
    <t>Ausbreiten und Verteilen von Muttererde, Kompost, Torf
b) Schichtstärke 16 - 25 cm</t>
  </si>
  <si>
    <t>63</t>
  </si>
  <si>
    <t>STAHLBAU</t>
  </si>
  <si>
    <t>63.01</t>
  </si>
  <si>
    <t>STAHL FÜR STRUKTUREN</t>
  </si>
  <si>
    <t>63.01.01</t>
  </si>
  <si>
    <t xml:space="preserve">METALLARBEITEN </t>
  </si>
  <si>
    <t>63.01.01.01</t>
  </si>
  <si>
    <t>Lieferung und Verlegung von Metallprofilen und Blechen S235</t>
  </si>
  <si>
    <t>63.01.01.02</t>
  </si>
  <si>
    <t>Ausführung einer Abdeckstruktur der Zugangsstiege</t>
  </si>
  <si>
    <t>63.01.01.03c</t>
  </si>
  <si>
    <t>Stahltreppe zwischengewendelt:
Verzinkung</t>
  </si>
  <si>
    <t>85</t>
  </si>
  <si>
    <t>BELAGSARBEITEN</t>
  </si>
  <si>
    <t>85.05</t>
  </si>
  <si>
    <t>BITUMINÖSE BELÄGE</t>
  </si>
  <si>
    <t>85.05.10</t>
  </si>
  <si>
    <t>BELÄGE AUS BITUMINÖSEM MISCHGUT</t>
  </si>
  <si>
    <t>85.05.10.06a</t>
  </si>
  <si>
    <t>85.05.10.13a</t>
  </si>
  <si>
    <t>85.05.10.33a</t>
  </si>
  <si>
    <t>85.05.10.41c</t>
  </si>
  <si>
    <t>Bituminöses Mischgut, 0/5 mit hochmodifiziertem Bindemittel für Verschleißschichten aus Splittmastix (hard)
c) Schichtstärke, eingebaut: 4 cm</t>
  </si>
  <si>
    <t>85.05.10.71</t>
  </si>
  <si>
    <t>85.05.10.90a</t>
  </si>
  <si>
    <t>Aufpreis für Belag auf Gehsteigen
a) nach Oberfläche</t>
  </si>
  <si>
    <t>86</t>
  </si>
  <si>
    <t>STRASSENREGELBAUWERKE, STRASSENZUBEHÖR, STRASSENBESCHILDERUNG UND BODENMARKIERUNG</t>
  </si>
  <si>
    <t>86.01</t>
  </si>
  <si>
    <t>RANDSTEINE</t>
  </si>
  <si>
    <t>86.01.01</t>
  </si>
  <si>
    <t>RANDSTEINE AUS NATURSTEIN</t>
  </si>
  <si>
    <t>86.01.01.07b</t>
  </si>
  <si>
    <t>Randstein, Parallelogrammquerschnitt, gerade - 15/30 cm
b) aus Porphyr, gesägt</t>
  </si>
  <si>
    <t>86.01.01.22a</t>
  </si>
  <si>
    <t>Randbegrenzung aus Naturstein und Beton
a) Abmessungen h = 50 cm, b = 30 cm</t>
  </si>
  <si>
    <t>86.02</t>
  </si>
  <si>
    <t>KUNETTEN UND STÜTZMAUERAUFSÄTZE</t>
  </si>
  <si>
    <t>86.02.03</t>
  </si>
  <si>
    <t>STÜTZMAUERAUFSÄTZE AUS STAHLBETON</t>
  </si>
  <si>
    <t>86.02.03.01d</t>
  </si>
  <si>
    <t>Stützmaueraufsätze zur Abgrenzung von Straßenfahrbahnen
d) Fünfeckquerschnitt  B/H nach Anordnung der BL</t>
  </si>
  <si>
    <t>86.10</t>
  </si>
  <si>
    <t>STRASSENLEITPLANKEN</t>
  </si>
  <si>
    <t>86.10.02</t>
  </si>
  <si>
    <t>STRASSENLEITPLANKE AUS STAHL, HOMOLOGIERT UND/ODER ZERTIFIZIERT</t>
  </si>
  <si>
    <t>86.10.02.02</t>
  </si>
  <si>
    <t>Straßenleitplanke aus Stahl, PAB H2 CE</t>
  </si>
  <si>
    <t>86.10.02.04</t>
  </si>
  <si>
    <t>Handlauf für Straßenleitplanken Typ PAB H2</t>
  </si>
  <si>
    <t>86.10.06</t>
  </si>
  <si>
    <t>STRASSENLEITPLANKE</t>
  </si>
  <si>
    <t>86.10.06.05</t>
  </si>
  <si>
    <t>Straßenleitplanken aus verzinktem Stahl</t>
  </si>
  <si>
    <t>86.12</t>
  </si>
  <si>
    <t>GELÄNDER</t>
  </si>
  <si>
    <t>86.12.02</t>
  </si>
  <si>
    <t>GELÄNDER AUS INDUSTRIELLER FERTIGUNG</t>
  </si>
  <si>
    <t>86.12.02.02b</t>
  </si>
  <si>
    <t>Geländer Typ 2 aus Metall
b) aus Stahl S235, verzinkt</t>
  </si>
  <si>
    <t>86.12.02.20b</t>
  </si>
  <si>
    <t>Handlauf aus Metall
b) Rundrohr, D 30-50 mm, S235, verzinkt</t>
  </si>
  <si>
    <t>86.14</t>
  </si>
  <si>
    <t>LEITPFLÖCKE</t>
  </si>
  <si>
    <t>86.14.01</t>
  </si>
  <si>
    <t>86.14.01.01a</t>
  </si>
  <si>
    <t>Leitpflock Typ SIGNAL oder gleichwertig
a) aus Stahl, mit Kunstharz beschichtet, L = 90 cm</t>
  </si>
  <si>
    <t>86.18</t>
  </si>
  <si>
    <t>FELSSICHERUNG</t>
  </si>
  <si>
    <t>86.18.01</t>
  </si>
  <si>
    <t>SÄUBERUNG VON FELSBÖSCHUNG</t>
  </si>
  <si>
    <t>86.18.01.01a</t>
  </si>
  <si>
    <t>Eingriffe zur Säuberung und Freiräumen von Felswänden
a) berechnet auf Eingriffsfläche</t>
  </si>
  <si>
    <t>86.18.03</t>
  </si>
  <si>
    <t>FELSSICHERUNG DURCH EINFACHE ODER VERSTÄRKTE METALLNETZE</t>
  </si>
  <si>
    <t>86.18.03.02a</t>
  </si>
  <si>
    <t>Felsverhängung mittels Metallnetzen
a) Metallgitternetz mit doppelter Torsion, 8x10 Durchmesser 3,00 mm</t>
  </si>
  <si>
    <t>86.18.03.05</t>
  </si>
  <si>
    <t>Lieferung und Einbau von vorher paarweise zusammengestelltem Geoverbunderzeugnis</t>
  </si>
  <si>
    <t>86.20</t>
  </si>
  <si>
    <t>STEINSCHLAGSCHUTZBAUTEN</t>
  </si>
  <si>
    <t>86.20.04</t>
  </si>
  <si>
    <t>DEFORMIERBARE STEINSCHLAGSCHUTZBAUTEN</t>
  </si>
  <si>
    <t>86.20.04.01e</t>
  </si>
  <si>
    <t>Ausführung von verzinkten flexiblen Steinschlag-Schutzzäune
e) 2000 kj Mindesthöhe 4,0 m.</t>
  </si>
  <si>
    <t>86.21</t>
  </si>
  <si>
    <t>ERGÄNZENDE POSITION ZU DEN FELSSICHERUNG (86.18) UND STEINSCHLAGSCHUTZBAUTEN (86.20)</t>
  </si>
  <si>
    <t>86.21.03</t>
  </si>
  <si>
    <t>VERANKERUNGEN UND METALLSEILE</t>
  </si>
  <si>
    <t>86.21.03.20c</t>
  </si>
  <si>
    <t>Stahlseil vom Typ AMZ
c) Durchmesser 12 mm</t>
  </si>
  <si>
    <t>86.30</t>
  </si>
  <si>
    <t>STRASSENBESCHILDERUNG UND BODENMARKIERUNG</t>
  </si>
  <si>
    <t>86.30.01</t>
  </si>
  <si>
    <t>STRASSENBESCHILDERUNG</t>
  </si>
  <si>
    <t>86.30.01.01b</t>
  </si>
  <si>
    <t>Regulamentäres Vorschriftsschild, kreisrund, Klasse 2
b) ø 60 cm in Aluminium  25/10 mm</t>
  </si>
  <si>
    <t>86.30.01.06b</t>
  </si>
  <si>
    <t>Regulamentäres Warnschild, dreieckig, Klasse 2
b) 60/60/60 cm in Aluminium  25/10 mm</t>
  </si>
  <si>
    <t>86.30.01.11e</t>
  </si>
  <si>
    <t>Regulamentäres Rechteckschild, Klasse 2
e) 60/60 cm in Aluminium 25/10 mm</t>
  </si>
  <si>
    <t>86.30.01.22d</t>
  </si>
  <si>
    <t>Rohrstange aus Stahl S235
d) ø 60 mm   4,20 kg/ml  mit Drehsicherung</t>
  </si>
  <si>
    <t>86.30.01.80a</t>
  </si>
  <si>
    <t>Fundamentblöcke
a) Abmessungen des Fundamentblockes 30/30/50 cm</t>
  </si>
  <si>
    <t>86.30.01.81a</t>
  </si>
  <si>
    <t>Herstellen von Montageöffnung für den Einbau von Verkehrsschilderstangen
a) Abmessung Montageöffnung ø100mm</t>
  </si>
  <si>
    <t>86.30.02</t>
  </si>
  <si>
    <t>BODENMARKIERUNG</t>
  </si>
  <si>
    <t>86.30.02.01a</t>
  </si>
  <si>
    <t>Aufbringung von horizontaler Bodenmarkierung
a) rückstrahlende Lackfarbe, Streifen B = 12 cm</t>
  </si>
  <si>
    <t>96</t>
  </si>
  <si>
    <t>BEGRÜNUNGS- UND GÄRTNERARBEITEN</t>
  </si>
  <si>
    <t>96.01</t>
  </si>
  <si>
    <t>BEGRÜNUNGSARBEITEN</t>
  </si>
  <si>
    <t>96.01.01</t>
  </si>
  <si>
    <t>AUSSAAT</t>
  </si>
  <si>
    <t>96.01.01.01</t>
  </si>
  <si>
    <t>Trockenaussaat von Samenmischungen</t>
  </si>
  <si>
    <t>96.01.01.04</t>
  </si>
  <si>
    <t>Spritzansaat für Steilböschungen aus bewehrter Erde</t>
  </si>
  <si>
    <t>96.01.10</t>
  </si>
  <si>
    <t>PFLANZEN</t>
  </si>
  <si>
    <t>96.01.10.02</t>
  </si>
  <si>
    <t>Bewaldung von Flächen</t>
  </si>
  <si>
    <t>Dienstgebäude</t>
  </si>
  <si>
    <t>02</t>
  </si>
  <si>
    <t>Baumeisterarbeiten</t>
  </si>
  <si>
    <t>02.10</t>
  </si>
  <si>
    <t>Packlagen und Estricharbeiten</t>
  </si>
  <si>
    <t>02.10.02</t>
  </si>
  <si>
    <t>Verbundestriche</t>
  </si>
  <si>
    <t>02.10.02.09</t>
  </si>
  <si>
    <t>Gefälleestrich D 7cm</t>
  </si>
  <si>
    <t>02.10.04</t>
  </si>
  <si>
    <t>Betonböden</t>
  </si>
  <si>
    <t>02.10.04.02a</t>
  </si>
  <si>
    <t>Industrieboden D 15cm:
a) händisch geglättete Oberfl.</t>
  </si>
  <si>
    <t>02.15</t>
  </si>
  <si>
    <t>Dachabdichtungsarbeiten</t>
  </si>
  <si>
    <t>02.15.01</t>
  </si>
  <si>
    <t>Dachabdichtungen</t>
  </si>
  <si>
    <t>02.15.01.03b</t>
  </si>
  <si>
    <t>Bitumendachbahn 2x:
b) Polyester + Schiefer</t>
  </si>
  <si>
    <t>02.15.03</t>
  </si>
  <si>
    <t>Einbauteile</t>
  </si>
  <si>
    <t>02.15.03.01a</t>
  </si>
  <si>
    <t>Ablauf:
a) senkr. DN 125</t>
  </si>
  <si>
    <t>03</t>
  </si>
  <si>
    <t>Schlosserarbeiten</t>
  </si>
  <si>
    <t>03.02</t>
  </si>
  <si>
    <t>Schachtabdeckungen, Gitterroste</t>
  </si>
  <si>
    <t>03.02.02</t>
  </si>
  <si>
    <t>Gitterroste</t>
  </si>
  <si>
    <t>03.02.02.04</t>
  </si>
  <si>
    <t xml:space="preserve">Gitterrost aus verzinktem Stahl, Farbe Corten 
</t>
  </si>
  <si>
    <t>03.02.02.05</t>
  </si>
  <si>
    <t>03.02.02.06</t>
  </si>
  <si>
    <t xml:space="preserve">Verkleidung aus Corten-Stahl mit der Schrift Sarentino - Sarntal 
</t>
  </si>
  <si>
    <t>03.06</t>
  </si>
  <si>
    <t>Türen</t>
  </si>
  <si>
    <t>03.06.01</t>
  </si>
  <si>
    <t>Türen aus Stahl</t>
  </si>
  <si>
    <t>03.06.01.03a</t>
  </si>
  <si>
    <t>Tür aus Corten-Stahl
a) Tür mit Einzelflügel</t>
  </si>
  <si>
    <t>03.06.01.03b</t>
  </si>
  <si>
    <t xml:space="preserve">Tür aus Corten-Stahl
b) Tür mit Deoppelflügel
</t>
  </si>
  <si>
    <t>04</t>
  </si>
  <si>
    <t>Malerarbeiten und Trockenbauarbeiten</t>
  </si>
  <si>
    <t>04.01</t>
  </si>
  <si>
    <t>Beschichtungen auf mineralischen Untergründen und Gipskartonplatten</t>
  </si>
  <si>
    <t>04.01.03</t>
  </si>
  <si>
    <t>Beschichtungen auf mineralischen Untergründen für innen</t>
  </si>
  <si>
    <t>04.01.03.05a</t>
  </si>
  <si>
    <t>Kunststoffdisp.-Farbe:
a) Vinyl-Polymerisat</t>
  </si>
  <si>
    <t>06</t>
  </si>
  <si>
    <t>Bodenbelag- und Parkettarbeiten</t>
  </si>
  <si>
    <t>06.10</t>
  </si>
  <si>
    <t>Installationsdoppelböden</t>
  </si>
  <si>
    <t>06.10.01</t>
  </si>
  <si>
    <t>Bodenbeläge aus Kunststoff</t>
  </si>
  <si>
    <t>06.10.01.02</t>
  </si>
  <si>
    <t>Installationsdoppelböden:
H 50mm</t>
  </si>
  <si>
    <t>08</t>
  </si>
  <si>
    <t>Spenglerarbeiten</t>
  </si>
  <si>
    <t>08.02</t>
  </si>
  <si>
    <t>Feuerverzinktes beschichtetes Stahlblech</t>
  </si>
  <si>
    <t>08.02.04</t>
  </si>
  <si>
    <t>Einfassungen, Wandanschlüsse, Kehlen, Abdeckungen</t>
  </si>
  <si>
    <t>08.02.04.01d</t>
  </si>
  <si>
    <t>Dachrandabschluß verz. besch. Stahl:
d) 33cm</t>
  </si>
  <si>
    <t>15</t>
  </si>
  <si>
    <t>Elektroanlagen</t>
  </si>
  <si>
    <t>15.14</t>
  </si>
  <si>
    <t xml:space="preserve">Erdungsarbeiten </t>
  </si>
  <si>
    <t>15.14.01</t>
  </si>
  <si>
    <t>ERDUNGSLEITER</t>
  </si>
  <si>
    <t>15.14.01.05a</t>
  </si>
  <si>
    <t>Lieferung und Einbau einer Flachstahlader
a) Kreisquerschnitt mit einer Fläche von 32 mm²</t>
  </si>
  <si>
    <t>54.02.10.02k</t>
  </si>
  <si>
    <t>Kernbohrungen in Beton und Stahlbeton
k) D = von Ø 102 bis Ø 132mm</t>
  </si>
  <si>
    <t>58</t>
  </si>
  <si>
    <t>58.02</t>
  </si>
  <si>
    <t>SCHALUNGEN</t>
  </si>
  <si>
    <t>58.02.01</t>
  </si>
  <si>
    <t>SCHALUNGEN FÜR AM BODEN AUFLIEGENDE STRUKTUREN, UNTERMAUERUNGEN</t>
  </si>
  <si>
    <t>58.02.01.02a</t>
  </si>
  <si>
    <t>Seitliche Abschalung für Streifenfundamente
a) für Oberflächenstruktur S1</t>
  </si>
  <si>
    <t>58.02.02</t>
  </si>
  <si>
    <t>SCHALUNGEN FÜR MAUERN UND WÄNDE</t>
  </si>
  <si>
    <t>58.02.02.02a</t>
  </si>
  <si>
    <t>Schalung für geradlinige Mauern und Wände
a) für Oberflächenstruktur S1</t>
  </si>
  <si>
    <t>58.02.02.02cx</t>
  </si>
  <si>
    <t>Schalung für geradlinige Mauern und Wände
c) für Oberflächenstruktur S3</t>
  </si>
  <si>
    <t>58.02.03</t>
  </si>
  <si>
    <t>SCHALUNGEN FÜR PLATTEN, KRAGPLATTEN UND TREPPEN</t>
  </si>
  <si>
    <t>58.02.03.01bx</t>
  </si>
  <si>
    <t>Schalung für Platten
b) für Oberflächenstruktur S3</t>
  </si>
  <si>
    <t>58.02.90</t>
  </si>
  <si>
    <t>AUFPREISE</t>
  </si>
  <si>
    <t>58.02.90.01a</t>
  </si>
  <si>
    <t>Aufpreis für verlorene Schalung
a) für Oberflächenstruktur S1</t>
  </si>
  <si>
    <t>58.03</t>
  </si>
  <si>
    <t>BETON FÜR BEWEHRTE UND UNBEWEHRTE BAUWERKE</t>
  </si>
  <si>
    <t>58.03.01</t>
  </si>
  <si>
    <t>UNTERBETON, AUSGLEICHSBETON, FÜLLBETON UND DRAINAGEBETON</t>
  </si>
  <si>
    <t>58.03.01.01b</t>
  </si>
  <si>
    <t>Liefern und Einbauen von Unterbeton, Ausgleichsbeton und Füllbeton (Standard-Expositionsklassen)
b) Festigkeitsklasse C 12/15</t>
  </si>
  <si>
    <t>58.03.02</t>
  </si>
  <si>
    <t>BETON FÜR BAUWERKE JEDWELCHER LAGE, FORM UND ABMESSUNG</t>
  </si>
  <si>
    <t>58.03.02.01c</t>
  </si>
  <si>
    <t>Beton für Bauwerke
c) Festigkeitsklasse C 20/25</t>
  </si>
  <si>
    <t>58.10</t>
  </si>
  <si>
    <t>BEWEHRUNGSSTAHL</t>
  </si>
  <si>
    <t>58.10.02</t>
  </si>
  <si>
    <t>RUNDSTAHL, GERIPPT</t>
  </si>
  <si>
    <t>58.10.02.02b</t>
  </si>
  <si>
    <t>Rundstahl, gerippt, im Werk kontrolliert
b) Stahl B450C</t>
  </si>
  <si>
    <t>59</t>
  </si>
  <si>
    <t>MAUERWERK AUS NATUR- UND KUNSTSTEIN</t>
  </si>
  <si>
    <t>59.05</t>
  </si>
  <si>
    <t>TROCKENMAUERWERK</t>
  </si>
  <si>
    <t>59.05.03</t>
  </si>
  <si>
    <t>STEINKÄFIGE (GABBIONI) UND DRÄNMATTEN</t>
  </si>
  <si>
    <t>59.05.03.08a</t>
  </si>
  <si>
    <t>Steinkörbe mit starrer Struktur aus verzinktem Stahl, je m2 Verkleidung mit einem Durchmesser von 25 cm
a) Abmessungen 100Hx200L</t>
  </si>
  <si>
    <t>59.05.03.08b</t>
  </si>
  <si>
    <t>Steinkörbe mit starrer Struktur aus verzinktem Stahl, je m2 Verkleidung mit einem Durchmesser von 25 cm
b) Abmessungen 100Hx100L</t>
  </si>
  <si>
    <t>59.05.03.08c</t>
  </si>
  <si>
    <t>Steinkörbe mit starrer Struktur aus verzinktem Stahl, je m2 Verkleidung mit einem Durchmesser von 25 cm
c) Abmessungen 100H x nach Mass</t>
  </si>
  <si>
    <t>67</t>
  </si>
  <si>
    <t>PUTZE, ESTRICHE, INDUSTRIEBÖDEN</t>
  </si>
  <si>
    <t>67.05</t>
  </si>
  <si>
    <t>PUTZE</t>
  </si>
  <si>
    <t>67.05.05</t>
  </si>
  <si>
    <t>ZEMENTPUTZE</t>
  </si>
  <si>
    <t>67.05.05.06a</t>
  </si>
  <si>
    <t>Spritzbewurf mit Zementmörtel, Mindestfestigkeitsklasse M10
a) Stärke 1 cm</t>
  </si>
  <si>
    <t>67.05.05.10b</t>
  </si>
  <si>
    <t>Spachtel, auf Innenwänden und Innendecken
b) Zementspachtelmasse</t>
  </si>
  <si>
    <t>70</t>
  </si>
  <si>
    <t>70.05</t>
  </si>
  <si>
    <t>ABDICHTUNGSANSTRICHE</t>
  </si>
  <si>
    <t>70.05.05</t>
  </si>
  <si>
    <t>ABDICHTUNGEN AUF BITUMINÖSER BASIS</t>
  </si>
  <si>
    <t>70.05.05.05</t>
  </si>
  <si>
    <t>Abdichtung durch bituminösen Anstrich - kalt</t>
  </si>
  <si>
    <t>70.05.20</t>
  </si>
  <si>
    <t>ABDICHTUNGEN AUF BASIS VON ZEMENT</t>
  </si>
  <si>
    <t>70.05.20.05</t>
  </si>
  <si>
    <t>Abdichtung mit Zementschlämme</t>
  </si>
  <si>
    <t>70.10</t>
  </si>
  <si>
    <t>ABDICHTUNGEN MIT DICHTUNGSBAHNEN UND FOLIEN</t>
  </si>
  <si>
    <t>70.10.05</t>
  </si>
  <si>
    <t>ABDICHTUNG MIT PVC FOLIEN</t>
  </si>
  <si>
    <t>70.10.05.20a</t>
  </si>
  <si>
    <t>Dichtungsbahn, Doppelschweißnaht
a) PVC-Bahn s = 2 mm</t>
  </si>
  <si>
    <t>70.30</t>
  </si>
  <si>
    <t>ABDICHTUNG VON FUGEN MITTELS PROFILEN</t>
  </si>
  <si>
    <t>70.30.05</t>
  </si>
  <si>
    <t>ABDICHTUNG VON ARBEITSFUGEN</t>
  </si>
  <si>
    <t>70.30.05.10a</t>
  </si>
  <si>
    <t>Abdichtung von Arbeitsfugen mit Bentonitbändern
a) Querschnittabmessung ca. 20 x 25 mm</t>
  </si>
  <si>
    <t>70.80</t>
  </si>
  <si>
    <t>ZUSATZARBEITEN</t>
  </si>
  <si>
    <t xml:space="preserve">
ANLAGE C1
VERZEICHNIS DER ARBEITEN UND DER LIEFERUNGEN
ANGEBOT MIT EINHEITSPREISEN
</t>
  </si>
  <si>
    <t>70.80.10</t>
  </si>
  <si>
    <t>SCHUTZMASSNAHMEN</t>
  </si>
  <si>
    <t>70.80.10.10bx</t>
  </si>
  <si>
    <t>Schutzschicht aus Geotextil (Vlies)
b) Grab-Festigkeit: 351 - 550 N</t>
  </si>
  <si>
    <t>75</t>
  </si>
  <si>
    <t>75.10</t>
  </si>
  <si>
    <t>KUNSTSTOFFROHRE</t>
  </si>
  <si>
    <t>75.10.01</t>
  </si>
  <si>
    <t>POLYÄTHYLENROHRE FÜR WASSER-, GASLEITUNGEN UND KABELVERLEGUNG</t>
  </si>
  <si>
    <t>75.10.01.30b</t>
  </si>
  <si>
    <t>Polyäthylenrohr  PE100 für Wasserleitung - PN 16
b) DN mm 32</t>
  </si>
  <si>
    <t>75.10.01.30d</t>
  </si>
  <si>
    <t>Polyäthylenrohr  PE100 für Wasserleitung - PN 16
d) DN mm 50</t>
  </si>
  <si>
    <t>75.10.01.30i</t>
  </si>
  <si>
    <t>Polyäthylenrohr  PE100 für Wasserleitung - PN 16
i) DN mm 125</t>
  </si>
  <si>
    <t>75.10.01.40d</t>
  </si>
  <si>
    <t>75.10.01.60</t>
  </si>
  <si>
    <t>75.10.05</t>
  </si>
  <si>
    <t>PVC-ROHRE FÜR DRAINAGEN</t>
  </si>
  <si>
    <t>75.10.05.15e</t>
  </si>
  <si>
    <t>PVC-Drainagerohr, Typ C
e) DN mm 160</t>
  </si>
  <si>
    <t>77</t>
  </si>
  <si>
    <t>77.06</t>
  </si>
  <si>
    <t>UNBEWEHRTE BETONSCHÄCHTE, RECHTECKIG</t>
  </si>
  <si>
    <t>77.06.01</t>
  </si>
  <si>
    <t>SCHÄCHTE FÜR NICHT AGGRESSIVES MILIEU</t>
  </si>
  <si>
    <t>77.06.01.01d</t>
  </si>
  <si>
    <t>Schacht, wasserdicht 0,10 bar
d) 60 x 60 cm</t>
  </si>
  <si>
    <t>77.06.01.01f</t>
  </si>
  <si>
    <t>Schacht, wasserdicht 0,10 bar
f) 80 x 80 cm</t>
  </si>
  <si>
    <t>77.16</t>
  </si>
  <si>
    <t>SCHÄCHTE AUS STAHLBETON, RECHTECKIG</t>
  </si>
  <si>
    <t>77.16.01</t>
  </si>
  <si>
    <t>77.16.01.11f</t>
  </si>
  <si>
    <t>Schacht, wasserdicht 0,50 bar
f) 150 x 150 cm</t>
  </si>
  <si>
    <t>78</t>
  </si>
  <si>
    <t>SCHACHTABDECKUNGEN, EINLÄUFE, ROSTE, RIGOLEN, SCHACHTZUBEHÖR</t>
  </si>
  <si>
    <t>78.01</t>
  </si>
  <si>
    <t>SCHACHTABDECKUNGEN AUS GUSSEISEN</t>
  </si>
  <si>
    <t>78.01.01</t>
  </si>
  <si>
    <t>SCHACHTABDECKUNGEN, VOLLSTÄNDIG AUS GUSSEISEN</t>
  </si>
  <si>
    <t>78.01.01.23c</t>
  </si>
  <si>
    <t>Rechteckige Schachtabdeckung Sphäroguss D400:
c) 500x500 mm, ca. 54kg</t>
  </si>
  <si>
    <t>78.01.01.23e</t>
  </si>
  <si>
    <t>Rechteckige Schachtabdeckung Sphäroguss D400:
e) 800x800 mm, ca. 96kg</t>
  </si>
  <si>
    <t>78.01.02</t>
  </si>
  <si>
    <t>SCHACHTABDECKUNGEN AUS BETON/GUSSEISEN (BEGU)</t>
  </si>
  <si>
    <t>78.01.02.12b</t>
  </si>
  <si>
    <t>Druckwasserdichte Schachtabdeckung  -  1 bar
b) Prüflast 400 kN  Gewicht 160/170 kg</t>
  </si>
  <si>
    <t>78.05</t>
  </si>
  <si>
    <t>ROSTE UND EINLÄUFE AUS STAHL</t>
  </si>
  <si>
    <t>78.05.01</t>
  </si>
  <si>
    <t>STAHLROSTE AUS HANDWERKLICHER FERTIGUNG</t>
  </si>
  <si>
    <t>78.05.01.01b</t>
  </si>
  <si>
    <t>Rost aus Stahl0 S235
b) verzinkt</t>
  </si>
  <si>
    <t>85.10</t>
  </si>
  <si>
    <t>BELÄGE AUS NATURSTEIN</t>
  </si>
  <si>
    <t>85.10.10</t>
  </si>
  <si>
    <t>PLATTENBELÄGE</t>
  </si>
  <si>
    <t>85.10.10.05e</t>
  </si>
  <si>
    <t>Plattenbelag aus regelmäßigen Porphyrplatten
e) Gespaltene Kanten,  B = 30 cm   s = 5-8 cm</t>
  </si>
  <si>
    <t>Seilbahnen</t>
  </si>
  <si>
    <t>97</t>
  </si>
  <si>
    <t xml:space="preserve">VERSCHIEDENE PAUSCHALBAUWERKE UND BESONDERE ARBEITEN </t>
  </si>
  <si>
    <t>97.02</t>
  </si>
  <si>
    <t>VERSCHIEDENE PAUSCHALBAUWERKE</t>
  </si>
  <si>
    <t>97.02.00.01a</t>
  </si>
  <si>
    <t>Lieferung und Montage einer Materialkleinseilbahn
a) Länge 1000 m</t>
  </si>
  <si>
    <t>97.02.00.01b</t>
  </si>
  <si>
    <t>Lieferung und Montage einer Materialkleinseilbahn
b) Länge 500 m</t>
  </si>
  <si>
    <t>Infrastrukturen</t>
  </si>
  <si>
    <t>75.03</t>
  </si>
  <si>
    <t>GUSSROHRE</t>
  </si>
  <si>
    <t>75.03.02</t>
  </si>
  <si>
    <t>DUKTILE SPHÄROGUßROHRE FÜR TRINKWASSERLEITUNGEN</t>
  </si>
  <si>
    <t>75.03.02.09d</t>
  </si>
  <si>
    <t>Duktiles Gußrohr  Klasse ISO K10, normale Verkleidung, Standardverbindung
d) DN mm 150</t>
  </si>
  <si>
    <t>75.10.01.35k</t>
  </si>
  <si>
    <t>Polyäthylenrohr PE100 für Wasserleitung - PN 25
k) DN mm 160</t>
  </si>
  <si>
    <t>75.10.01.40c</t>
  </si>
  <si>
    <t>75.10.01.40f</t>
  </si>
  <si>
    <t>Polyäthylenrohre als Kabelschutzrohre
f) DN 160 mm</t>
  </si>
  <si>
    <t>75.10.03</t>
  </si>
  <si>
    <t>POLYÄTHYLEN-(PE-HD) ROHRE FÜR KANALISATION</t>
  </si>
  <si>
    <t>75.10.03.05e</t>
  </si>
  <si>
    <t>75.10.05.20d</t>
  </si>
  <si>
    <t>PVC-Drainagerohr, Typ D
d) DN mm 200</t>
  </si>
  <si>
    <t>75.20</t>
  </si>
  <si>
    <t>BETONROHRE</t>
  </si>
  <si>
    <t>75.20.01</t>
  </si>
  <si>
    <t>UNBEWEHRTE BETONROHRE</t>
  </si>
  <si>
    <t>75.20.01.04b</t>
  </si>
  <si>
    <t>Kreisrundes Betonrohr, vibroverdichtet, Glockenmuffe
b) DN cm 40</t>
  </si>
  <si>
    <t>75.20.01.04d</t>
  </si>
  <si>
    <t>Kreisrundes Betonrohr, vibroverdichtet, Glockenmuffe
d) DN cm 60</t>
  </si>
  <si>
    <t>75.20.01.04f</t>
  </si>
  <si>
    <t>Kreisrundes Betonrohr, vibroverdichtet, Glockenmuffe
f) DN cm 100</t>
  </si>
  <si>
    <t>75.80</t>
  </si>
  <si>
    <t>75.80.05</t>
  </si>
  <si>
    <t>WARN- UND ORTUNGSBÄNDER</t>
  </si>
  <si>
    <t>75.80.05.05</t>
  </si>
  <si>
    <t>Liefern und Einbau von Warnbändern</t>
  </si>
  <si>
    <t>75.80.10</t>
  </si>
  <si>
    <t>VERANKERUNGSBLÖCKE UND -SCHOTE AUS BETON</t>
  </si>
  <si>
    <t>75.80.10.05d</t>
  </si>
  <si>
    <t>Errichten von Verankerungsblöcken aus Beton
d) für Rohre über DN mm 800 - 1000 (ca. 1,00 m3)</t>
  </si>
  <si>
    <t>75.90</t>
  </si>
  <si>
    <t>75.90.02</t>
  </si>
  <si>
    <t>AUFPREISE FÜR VOLLE BETONUMMANTELUNG</t>
  </si>
  <si>
    <t>75.90.02.05a</t>
  </si>
  <si>
    <t>Kreisrundes Rohr
a) bis DN mm 200</t>
  </si>
  <si>
    <t>75.90.02.05c</t>
  </si>
  <si>
    <t>Kreisrundes Rohr
c) DN mm 301 - 400</t>
  </si>
  <si>
    <t>77.02</t>
  </si>
  <si>
    <t>UNBEWEHRTE BETONSCHÄCHTE, KREISRUND</t>
  </si>
  <si>
    <t>77.02.01</t>
  </si>
  <si>
    <t>77.02.01.01c</t>
  </si>
  <si>
    <t>Schacht, wasserdicht 0,10 bar
c) DN 1200 mm</t>
  </si>
  <si>
    <t>77.06.01.01g</t>
  </si>
  <si>
    <t>Schacht, wasserdicht 0,10 bar
g) 80 x 100 cm</t>
  </si>
  <si>
    <t>77.06.01.01l</t>
  </si>
  <si>
    <t>Schacht, wasserdicht 0,10 bar
l) 100 x 120 cm</t>
  </si>
  <si>
    <t>77.06.01.01o</t>
  </si>
  <si>
    <t>Schacht, wasserdicht 0,10 bar
o) 150 x 150 cm</t>
  </si>
  <si>
    <t>77.06.01.01p</t>
  </si>
  <si>
    <t>Schacht, wasserdicht 0,10 bar
p) 150 x 200 cm</t>
  </si>
  <si>
    <t>77.30</t>
  </si>
  <si>
    <t>BENZIN UND/ODER ÖLABSCHEIDER</t>
  </si>
  <si>
    <t>77.30.00.01e</t>
  </si>
  <si>
    <t>Benzin und/oder Ölabscheider 
e) NG 20 l/Sek.</t>
  </si>
  <si>
    <t>77.30.00.01f</t>
  </si>
  <si>
    <t>Benzin und/oder Ölabscheider 
f) NG 30 l/Sek.</t>
  </si>
  <si>
    <t>77.50</t>
  </si>
  <si>
    <t>SCHACHTGERINNE UND SCHACHTFUTTER</t>
  </si>
  <si>
    <t>77.50.03</t>
  </si>
  <si>
    <t>SCHACHTGERINNE, AN DER BAUSTELLE HERGESTELLT</t>
  </si>
  <si>
    <t>77.50.03.01b</t>
  </si>
  <si>
    <t>Schachtgerinne mit durchgehender Rinne
b) für DN über 300 - 500</t>
  </si>
  <si>
    <t>77.50.10</t>
  </si>
  <si>
    <t>SCHACHTFUTTER</t>
  </si>
  <si>
    <t>77.50.10.04b</t>
  </si>
  <si>
    <t>Schachtfutter für PVC-Hart-Rohre
b) DN 200</t>
  </si>
  <si>
    <t>77.50.10.04e</t>
  </si>
  <si>
    <t>Schachtfutter für PVC-Hart-Rohre
e) DN 400</t>
  </si>
  <si>
    <t>78.01.01.25a</t>
  </si>
  <si>
    <t>78.01.01.25b</t>
  </si>
  <si>
    <t>78.01.02.01c</t>
  </si>
  <si>
    <t>Kreisförmige Schachtabdeckung
c) Prüflast 400 kN  Gewicht 170/180 kg</t>
  </si>
  <si>
    <t>78.01.90</t>
  </si>
  <si>
    <t>SCHACHTABDECKUNGSZUBEHÖR</t>
  </si>
  <si>
    <t>78.01.90.01b</t>
  </si>
  <si>
    <t>Laubfangteller
b) ø 60 cm, schwere Ausführung (ca. 7,5 kg)</t>
  </si>
  <si>
    <t>78.15</t>
  </si>
  <si>
    <t>STEIGBÜGEL UND EINSTIEGSLEITERN</t>
  </si>
  <si>
    <t>78.15.02</t>
  </si>
  <si>
    <t>METALLISCHE STEIGBÜGEL, ÜBERZOGEN</t>
  </si>
  <si>
    <t>78.15.02.01a</t>
  </si>
  <si>
    <t>Kunststoff- überzogene metallische Steigbügel
a) Kern: Stahl S235</t>
  </si>
  <si>
    <t>78.80</t>
  </si>
  <si>
    <t>78.80.05</t>
  </si>
  <si>
    <t>AUSGLEICHSRINGE</t>
  </si>
  <si>
    <t>78.80.05.05</t>
  </si>
  <si>
    <t>Ausgleichsring  D = 60 cm</t>
  </si>
  <si>
    <t>81</t>
  </si>
  <si>
    <t>KANALISATIONSZUBEHÖR</t>
  </si>
  <si>
    <t>81.01</t>
  </si>
  <si>
    <t>ABSPERRSCHIEBER</t>
  </si>
  <si>
    <t>81.01.01</t>
  </si>
  <si>
    <t>HANDBETRIEBENE SCHIEBER</t>
  </si>
  <si>
    <t>81.01.01.01c</t>
  </si>
  <si>
    <t>Handbetriebene Schieber aus Gußeisen
c) D = 200 mm (Gewicht ca. 23-26 kg)</t>
  </si>
  <si>
    <t>Bauwerke aus Naturstein</t>
  </si>
  <si>
    <t>59.05.01</t>
  </si>
  <si>
    <t>TROCKENMAUERN AUS NATURSTEIN ODER FERTIGTEILELEMENTEN</t>
  </si>
  <si>
    <t>59.05.01.10a</t>
  </si>
  <si>
    <t>Zyklopenmauern
a) mit Porphyrsteinen, inkl. Lieferung</t>
  </si>
  <si>
    <t>59.05.02</t>
  </si>
  <si>
    <t>TROCKENMAUER-PFLASTERUNGEN</t>
  </si>
  <si>
    <t>59.05.02.01b</t>
  </si>
  <si>
    <t>Trockenpflasterungen in Naturstein
b) fertige Pflastermindeststärke cm 50</t>
  </si>
  <si>
    <t>59.07</t>
  </si>
  <si>
    <t>BAUWERKE AUS NATURSTEIN UND ZEMENTMÖRTEL</t>
  </si>
  <si>
    <t>59.07.01</t>
  </si>
  <si>
    <t>MISCHMAUERWERK</t>
  </si>
  <si>
    <t>59.07.01.02a</t>
  </si>
  <si>
    <t>Mauerwerk aus Naturstein
a) mit Porphyrsteinen, inkl. Lieferung</t>
  </si>
  <si>
    <t>59.07.02</t>
  </si>
  <si>
    <t>MISCHMAUER-PFLASTERUNGEN</t>
  </si>
  <si>
    <t>59.07.02.01a</t>
  </si>
  <si>
    <t>Pflasterungen aus Naturstein
a) fertige Schichtstärke: cm 30</t>
  </si>
  <si>
    <t>59.07.02.01c</t>
  </si>
  <si>
    <t>Pflasterungen aus Naturstein
c) fertige Schichtstärke: cm 50</t>
  </si>
  <si>
    <t>59.09</t>
  </si>
  <si>
    <t>BAUWERKE AUS NATURSTEIN UND BETON</t>
  </si>
  <si>
    <t>59.09.01</t>
  </si>
  <si>
    <t>MAUERWERK</t>
  </si>
  <si>
    <t>59.09.01.01c</t>
  </si>
  <si>
    <t>Grobes Mosaikmauerwerk aus Naturstein und Beton
c) Porphyr inkl. Lieferung, Beton C 20/25</t>
  </si>
  <si>
    <t>Wasserleitung Wangen - Sill</t>
  </si>
  <si>
    <t>54.01</t>
  </si>
  <si>
    <t>AUSHÜBE</t>
  </si>
  <si>
    <t>54.01.02</t>
  </si>
  <si>
    <t>GRABENAUSHUB (AUSHUBARBEITEN MIT VORGESCHRIEBENEM QUERSCHNITT)</t>
  </si>
  <si>
    <t>54.01.02.01a</t>
  </si>
  <si>
    <t>Grabenaushub in Material jedwelcher Konsistenz
a) inkl. Aufladen und Transport</t>
  </si>
  <si>
    <t>54.01.02.05x</t>
  </si>
  <si>
    <t>Ausgraben von Steinblöcken bei Grabenaushub</t>
  </si>
  <si>
    <t>54.01.02.07bx</t>
  </si>
  <si>
    <t>Zerkleinerung von Steinblöcken im Naturlager bei Grabenaushub
b) mittels hydraulischer oder pneumatischer Werkzeuge, auf dem Aushubgerät montiert</t>
  </si>
  <si>
    <t>54.01.02.10a</t>
  </si>
  <si>
    <t>Grabenaushub in Pickelfels
a) inkl. Aufladen und Abtransport</t>
  </si>
  <si>
    <t>54.01.02.20a</t>
  </si>
  <si>
    <t>Grabenaushub in kompaktem Fels, ohne Sprengstoff
a) inkl. Aufladen und Abtransport</t>
  </si>
  <si>
    <t>54.01.90</t>
  </si>
  <si>
    <t>AUFPREISE FÜR BESONDERE ERSCHWERNISSE</t>
  </si>
  <si>
    <t>54.01.90.01a</t>
  </si>
  <si>
    <t>Aufpreis für Handaushub
a) in Material jedwelcher Konsistenz und Natur</t>
  </si>
  <si>
    <t>54.01.90.01b</t>
  </si>
  <si>
    <t>Aufpreis für Handaushub
b) in Pickelfels</t>
  </si>
  <si>
    <t>54.01.90.01c</t>
  </si>
  <si>
    <t>Aufpreis für Handaushub
c) in kompaktem Fels, unter Verwendung von pneumatischen Geräten</t>
  </si>
  <si>
    <t>54.10</t>
  </si>
  <si>
    <t>AUFSCHÜTTUNGEN UND WIEDERAUFFÜLLUNGEN</t>
  </si>
  <si>
    <t>54.10.02</t>
  </si>
  <si>
    <t>AUSFÜHREN VON AUFSCHÜTTUNGEN UND WIEDERAUFFÜLLUNGEN</t>
  </si>
  <si>
    <t>54.10.02.01x</t>
  </si>
  <si>
    <t>54.10.02.05a</t>
  </si>
  <si>
    <t>Wiederauffüllen von Grabenaushub
a) für setzungsempfindliche Bauwerke</t>
  </si>
  <si>
    <t>75.10.01.35i</t>
  </si>
  <si>
    <t>Polyäthylenrohr PE100 für Wasserleitung - PN 25
i) DN mm 125</t>
  </si>
  <si>
    <t>Fertigstellung der Tunneleingänge</t>
  </si>
  <si>
    <t>54.10.02.01y</t>
  </si>
  <si>
    <t>54.10.02.04</t>
  </si>
  <si>
    <t>Ausführung von Aufschüttungen, Wiederauffüllungen und Zuschüttungen, zur
Wiederbedeckung der Außenseite der künstlichen Tunnel und der Portale</t>
  </si>
  <si>
    <t>59.07.01.10</t>
  </si>
  <si>
    <t>Sichtoberfläche aus Naturstein bei Betonmauer</t>
  </si>
  <si>
    <t>Arbeiten auf Mass</t>
  </si>
  <si>
    <t>54.01.01</t>
  </si>
  <si>
    <t>ALLGEMEINER AUSHUB (OFFENE AUSHUBARBEITEN)</t>
  </si>
  <si>
    <t>54.01.01.01</t>
  </si>
  <si>
    <t>54.01.01.05</t>
  </si>
  <si>
    <t>Ausgraben von Steinblöcken bei allgemeinem Aushub</t>
  </si>
  <si>
    <t>54.01.01.07b</t>
  </si>
  <si>
    <t>Zerkleinerung von Steinblöcken im Naturlager bei allgemeinem Aushub
b) mittels hydraulischer oder pneumatischer Werkzeuge, auf dem Aushubgerät montiert</t>
  </si>
  <si>
    <t>54.01.01.10</t>
  </si>
  <si>
    <t>Allgemeiner Aushub in Pickelfels</t>
  </si>
  <si>
    <t>54.01.01.15b</t>
  </si>
  <si>
    <t>Allgemeiner Aushub in kompaktem Fels
b) mittels hydraulischer oder pneumatischer Werkzeuge, auf dem Aushubgerät montiert</t>
  </si>
  <si>
    <t>54.01.02.05</t>
  </si>
  <si>
    <t>54.01.02.07b</t>
  </si>
  <si>
    <t>54.10.01</t>
  </si>
  <si>
    <t>LIEFERUNG VON FREMDMATERIAL AN DEN VERWENDUNGSORT</t>
  </si>
  <si>
    <t>54.10.01.01d</t>
  </si>
  <si>
    <t>Lieferung an den Verwendungsort von Kies-Sandmaterial
d) im eingebauten Zustand gemessen</t>
  </si>
  <si>
    <t>54.10.02.01</t>
  </si>
  <si>
    <t>54.10.02.03a</t>
  </si>
  <si>
    <t>Ausführen von Dämmen, Aufschüttungen und Wiederauffüllungen
a) für setzungsgefährdete Bauwerke</t>
  </si>
  <si>
    <t>54.10.02.03b</t>
  </si>
  <si>
    <t>Ausführen von Dämmen, Aufschüttungen und Wiederauffüllungen
b) für setzungsunempfindliche Bauwerke</t>
  </si>
  <si>
    <t>54.14</t>
  </si>
  <si>
    <t>ARBEITEN MIT GEOTEXTILIEN (VLIESE)</t>
  </si>
  <si>
    <t>54.14.09</t>
  </si>
  <si>
    <t>STEILBÖSCHUNG AUS BEWEHRTER ERDE</t>
  </si>
  <si>
    <t>54.14.09.01a</t>
  </si>
  <si>
    <t>Errichtung von Steilböschung aus bewehrter Erde
a) Gesamthöhe der Böschung bis 4,00m</t>
  </si>
  <si>
    <t>Zwischensumme:  ERDBEWEGUNGEN, ABBRUCHARBEITEN</t>
  </si>
  <si>
    <t>56</t>
  </si>
  <si>
    <t>GRABENVERBAUWÄNDE, BÖSCHUNGSVERKLEIDUNGEN</t>
  </si>
  <si>
    <t>56.12</t>
  </si>
  <si>
    <t>PFAHLWÄNDE AUS KLEINKALIBRIGEN PFÄHLEN</t>
  </si>
  <si>
    <t>56.12.01</t>
  </si>
  <si>
    <t>EINrICHTEN UND RÄUMEN DER BAUSTELLE FÜR DIE HERSTELLUNG VON KLEINBOHRPFÄHLEN (MICROPALI)</t>
  </si>
  <si>
    <t>56.12.01.01</t>
  </si>
  <si>
    <t>EiNrichten und Räumen der Baustelle für die Herstellung von Kleinbohrpfählen</t>
  </si>
  <si>
    <t>56.12.02</t>
  </si>
  <si>
    <t>BOHRUNG FÜR KLEINBOHRPFÄHLE (MICROPALI)</t>
  </si>
  <si>
    <t>56.12.02.01c</t>
  </si>
  <si>
    <t>Kleinkalibriger Bohrpfahl, ausgeführt mittels Dreh- oder Drehschlagbohrung mit Verrohrung
c) D 160 - 229 mm (9 ")</t>
  </si>
  <si>
    <t>56.12.03</t>
  </si>
  <si>
    <t>BEWEHRUNG FÜR KLEINKALIBRIGE BOHRPFÄHLE</t>
  </si>
  <si>
    <t>56.12.03.10b</t>
  </si>
  <si>
    <t>Bewehrungsrohre für kleinkalibrige Bohrpfähle
b) Rohr gelocht</t>
  </si>
  <si>
    <t>56.20</t>
  </si>
  <si>
    <t>VERPRESSANKER FÜR ARBEITEN OBERTAGE</t>
  </si>
  <si>
    <t>56.20.01</t>
  </si>
  <si>
    <t>EINrICHTEN UND RÄUMEN DER BAUSTELLE FÜR DIE HERSTELLUNG VON VERPRESSANKERN</t>
  </si>
  <si>
    <t>56.20.01.01</t>
  </si>
  <si>
    <t>EiNrichten und Räumen der Baustelle für die Herstellung von Verpressankern</t>
  </si>
  <si>
    <t>56.20.05</t>
  </si>
  <si>
    <t>BOHRUNGEN FÜR VERPRESSANKER</t>
  </si>
  <si>
    <t>56.20.05.02a</t>
  </si>
  <si>
    <t>Erstellen von Bohrloch für Zuganker, D 109 - 159 mm (6 1/4 ")
a) L  bis 15,00 m</t>
  </si>
  <si>
    <t>56.20.10</t>
  </si>
  <si>
    <t>LIEFERN UND EINBAU VON VERPRESSANKERN</t>
  </si>
  <si>
    <t>56.20.10.01a</t>
  </si>
  <si>
    <t>Liefern, Einbauen und Verpressen von temporären Litzenankern.
a) Temporärer Litzenanker, Last an der Streckgrenze bis 500 kN</t>
  </si>
  <si>
    <t>56.20.15</t>
  </si>
  <si>
    <t>INJEKTIONEN FÜR VERPRESSGANKER</t>
  </si>
  <si>
    <t>56.20.15.05a</t>
  </si>
  <si>
    <t>Injektion für Verpressanker.
a) Zement R 42.5</t>
  </si>
  <si>
    <t>56.20.80</t>
  </si>
  <si>
    <t>ZUBEHÖR FÜR VERPRESSANKER</t>
  </si>
  <si>
    <t>56.20.80.05a</t>
  </si>
  <si>
    <t>Verteilungsträger
a) Stahl S235</t>
  </si>
  <si>
    <t>56.80</t>
  </si>
  <si>
    <t>NEBENARBEITEN</t>
  </si>
  <si>
    <t>56.80.05</t>
  </si>
  <si>
    <t>KOPFBALKEN FÜR KLEINBOHRPFÄHLE</t>
  </si>
  <si>
    <t>56.80.05.01d</t>
  </si>
  <si>
    <t>Verbindungs- und Verteilungsträger
d) C 28/35</t>
  </si>
  <si>
    <t>Zwischensumme: GRABENVERBAUWÄNDE, BÖSCHUNGSVERKLEIDUNGEN</t>
  </si>
  <si>
    <t>57</t>
  </si>
  <si>
    <t>SPEZIALGRÜNDUNGEN</t>
  </si>
  <si>
    <t>57.03</t>
  </si>
  <si>
    <t>KLEINKALIBRIGE GRÜNDUNGSPFÄHLE (MICROPALI)</t>
  </si>
  <si>
    <t>57.03.02</t>
  </si>
  <si>
    <t>57.03.02.01c</t>
  </si>
  <si>
    <t>57.03.03</t>
  </si>
  <si>
    <t>57.03.03.10c</t>
  </si>
  <si>
    <t>Bewehrungsrohre für kleinkalibrige Bohrpfähle
c) ManschetteNrohr</t>
  </si>
  <si>
    <t>Zwischensumme: SPEZIALGRÜNDUNGEN</t>
  </si>
  <si>
    <t>58.01</t>
  </si>
  <si>
    <t>LEHRGERÜSTE</t>
  </si>
  <si>
    <t>58.01.01</t>
  </si>
  <si>
    <t>LEHRGERÜSTE FÜR BRÜCKENTRAGWERKE</t>
  </si>
  <si>
    <t>58.01.01.01</t>
  </si>
  <si>
    <t>Lehrgerüste für Brückentragwerke  H = 2,01 - 5,00 m</t>
  </si>
  <si>
    <t>58.02.02.02c</t>
  </si>
  <si>
    <t>58.02.02.90</t>
  </si>
  <si>
    <t>Aufpreis für Doppelschalung, durchdringungsfrei</t>
  </si>
  <si>
    <t>58.02.03.01b</t>
  </si>
  <si>
    <t>58.02.03.16c</t>
  </si>
  <si>
    <t>Lieferung und Einbau von vorgefertigten Betonplatten
c) Oberflächenstruktur der Sichtfläche S4a</t>
  </si>
  <si>
    <t>58.02.03.17c</t>
  </si>
  <si>
    <t>Lieferung und Einbau eines vorgefertigten Randteiles aus Beton
c) Oberflächenstruktur S4a</t>
  </si>
  <si>
    <t>58.02.10</t>
  </si>
  <si>
    <t>SCHALUNGEN FÜR KLEINBAUWERKE</t>
  </si>
  <si>
    <t>58.02.10.01b</t>
  </si>
  <si>
    <t>Schalung für Kleinbauwerke
b) für Oberflächenstruktur S3</t>
  </si>
  <si>
    <t>58.03.01.01f</t>
  </si>
  <si>
    <t>Liefern und Einbauen von Unterbeton, Ausgleichsbeton und Füllbeton (Standard-Expositionsklassen)
f) Festigkeitsklasse C 28/35</t>
  </si>
  <si>
    <t>58.03.02.01d</t>
  </si>
  <si>
    <t>Beton für Bauwerke
d) Festigkeitsklasse C 25/30</t>
  </si>
  <si>
    <t>58.03.02.01f</t>
  </si>
  <si>
    <t>Beton für Bauwerke
f) Festigkeitsklasse C 30/37</t>
  </si>
  <si>
    <t>58.03.02.01h</t>
  </si>
  <si>
    <t>Beton für Bauwerke
h) Festigkeitsklasse C 35/45</t>
  </si>
  <si>
    <t>58.03.90</t>
  </si>
  <si>
    <t>58.03.90.02b</t>
  </si>
  <si>
    <r>
      <t xml:space="preserve">Digitale Unterschrift des bevollmächtigten Vertreters des </t>
    </r>
    <r>
      <rPr>
        <b/>
        <sz val="8"/>
        <rFont val="Arial"/>
        <family val="2"/>
      </rPr>
      <t>einzelnen</t>
    </r>
    <r>
      <rPr>
        <sz val="8"/>
        <rFont val="Arial"/>
        <family val="2"/>
      </rPr>
      <t xml:space="preserve"> Unternehmens</t>
    </r>
  </si>
  <si>
    <r>
      <t xml:space="preserve">Digitale Unterschrift des bevollmächtigten Vertreters des </t>
    </r>
    <r>
      <rPr>
        <b/>
        <sz val="8"/>
        <rFont val="Arial"/>
        <family val="2"/>
      </rPr>
      <t>federführenden</t>
    </r>
    <r>
      <rPr>
        <sz val="8"/>
        <rFont val="Arial"/>
        <family val="2"/>
      </rPr>
      <t xml:space="preserve"> Unternehmens</t>
    </r>
  </si>
  <si>
    <r>
      <t xml:space="preserve">Digitale Unterschrift des bevollmächtigten Vertreters des </t>
    </r>
    <r>
      <rPr>
        <b/>
        <sz val="8"/>
        <rFont val="Arial"/>
        <family val="2"/>
      </rPr>
      <t>(kooptierten)</t>
    </r>
    <r>
      <rPr>
        <sz val="8"/>
        <rFont val="Arial"/>
        <family val="2"/>
      </rPr>
      <t xml:space="preserve"> Mitglieds</t>
    </r>
  </si>
  <si>
    <t>Aufpreis für wasserdichten Beton 
b) für "hohe (alta)" Sulfatbeständigkeit, Aussetzungsklasse XC2</t>
  </si>
  <si>
    <t>58.03.90.04a</t>
  </si>
  <si>
    <t>Aufpreis für wasserdichten, frost- und tausalzbeständigen
Beton 
a) für "mäßigen (moderato)" Angriff, Aussetztungsklasse XF2</t>
  </si>
  <si>
    <t>58.03.90.04b</t>
  </si>
  <si>
    <t>58.03.90.08</t>
  </si>
  <si>
    <t>Aufpreis für Kleinbauwerke</t>
  </si>
  <si>
    <t>58.10.03</t>
  </si>
  <si>
    <t>BAUSTAHLGITTERMATTEN</t>
  </si>
  <si>
    <t>58.10.03.02a</t>
  </si>
  <si>
    <t>58.86</t>
  </si>
  <si>
    <t>REGELBAUWERKE</t>
  </si>
  <si>
    <t>58.86.30</t>
  </si>
  <si>
    <t>REGELSCHÄCHTE</t>
  </si>
  <si>
    <t>58.86.30.05b</t>
  </si>
  <si>
    <t>TELECOM-Regelschächte
b) Abmessungen  60/120/100 cm</t>
  </si>
  <si>
    <t>Zwischensumme:  BETON UND STAHLBETON</t>
  </si>
  <si>
    <t>70.10.15</t>
  </si>
  <si>
    <t>ABDICHTUNG MIT ELASTOMER-FOLIE</t>
  </si>
  <si>
    <t>70.10.15.05</t>
  </si>
  <si>
    <t>Abdichtung mit Elastomer-Folien</t>
  </si>
  <si>
    <t>70.30.05.05a</t>
  </si>
  <si>
    <t>Abdichtung von Arbeitsfugen mit Kunststoffprofilen
a) B = 18-20 cm, G = 1,30-1,50 kg/m</t>
  </si>
  <si>
    <t>70.30.10</t>
  </si>
  <si>
    <t>ABDICHTUNG VON DEHNFUGEN</t>
  </si>
  <si>
    <t>70.30.10.05a</t>
  </si>
  <si>
    <t>Abdichtung von Dehnfugen mit Kunststoffprofilen
a) B = 20-22 cm, G = 1,60-1,70 kg/m, mit geschlossenem Mittelring</t>
  </si>
  <si>
    <t>70.30.10.11</t>
  </si>
  <si>
    <t>Abdichtung von Dehnfugen für Brücken und Fußgängerbrücken</t>
  </si>
  <si>
    <t>70.80.10.10b</t>
  </si>
  <si>
    <t>70.80.10.11a</t>
  </si>
  <si>
    <t>Lieferung und Einbau von Trennschicht aus Polystyrolplatten
a) Dicke 2 cm</t>
  </si>
  <si>
    <t>Zwischensumme: ABDICHTUNGEN, OBERFLÄCHENSCHUTZ</t>
  </si>
  <si>
    <t>97.01</t>
  </si>
  <si>
    <t>BESONDERE ARBEITEN</t>
  </si>
  <si>
    <t>97.01.00.01</t>
  </si>
  <si>
    <t>Paneele aus gezogenem Netz aus Corten-Stahl zur Verkleidung der Tunneleingänge</t>
  </si>
  <si>
    <t xml:space="preserve">Zwischensumme: VERSCHIEDENE PAUSCHALBAUWERKE UND BESONDERE ARBEITEN </t>
  </si>
  <si>
    <t>BETRAG DER ARBEITEN OHNE SICHERHEITSMASSNAHMEN</t>
  </si>
  <si>
    <t>SICHERHEITSMASSNAHMEN</t>
  </si>
  <si>
    <t>*98.00.00.00</t>
  </si>
  <si>
    <t xml:space="preserve">KOSTEN FÜR DIE SICHERHEITSMASSNAHMEN </t>
  </si>
  <si>
    <t>*98.00.00.01</t>
  </si>
  <si>
    <t xml:space="preserve">Bauhütte, einsetzbar als Umkleideraum, Schlafraum, Büro, mit einfacher Beleuchtungsanlage und Steckdosen, mit Anschluss an das Strom-, Wasser- und Abwassernetz. Lieferung und Einbau, inbegriffen die Fundamente, der Aufbau und der Abbau am Ende der Arbeiten.  </t>
  </si>
  <si>
    <t>*98.00.00.03</t>
  </si>
  <si>
    <t xml:space="preserve">Bauhütte, einsetzbar als Küche und Speisesaal für bis zu 30 Personen, inkl. Ausrüstung und Küchenausstattung (Kochfläche, Kühlschrank, Geschirr etc.) und SpeisesaaleiNrichtung, Elektro- (bis zu 20 m), Wasser- und Kanalanschlüsse. Lieferung und Einbau, inbegriffen die Fundamente, der Aufbau und der Abbau am Ende der Arbeiten.  </t>
  </si>
  <si>
    <t>*98.00.00.04</t>
  </si>
  <si>
    <t xml:space="preserve">EiNrichtung einer Bauhütte als Büro, Umkleideraum, Lager, komplett mit EiNrichtung, mit einfacher Beleuchtungsanlage und Steckdosen, komplett mit allen Anschlüssen, geliefert und eingebaut, inbegriffen die Fundamente. Lieferung und Einbau, inbegriffen die Fundamente, der Aufbau und der Abbau am Ende der Arbeiten.  </t>
  </si>
  <si>
    <t>*98.00.00.05</t>
  </si>
  <si>
    <t xml:space="preserve">Bereitstellung einer Räumlichkeit zur Nutzung als Schlafraum, ausgestattet mit Klappbetten, Nachttischen, Tisch, Sesseln und Schränken, Nachttischlampe, Mindestanzahl: 3 Schlafplätze. Lieferung und Einbau, inbegriffen die Fundamente, der Aufbau und der Abbau am Ende der Arbeiten.  </t>
  </si>
  <si>
    <t>*98.00.00.06</t>
  </si>
  <si>
    <t xml:space="preserve">Vorgefertigtes Element, ausgestattet mit einem Steh-WC, chemisch mit periodischer Leerung, mit einer kleinen Abflusswanne, homologiert laut Gesetzesnorm, inbegriffen die periodischen Entleerungsgebühren, Instandhaltung, Reinigung und alles weitere notwendige für eine richtige hygienische Führung. Lieferung und Einbau, inbegriffen die Fundamente, der Aufbau und der Abbau am Ende der Arbeiten.  </t>
  </si>
  <si>
    <t>*98.00.00.07</t>
  </si>
  <si>
    <t xml:space="preserve">Bauhütte zur ärztlichen Versorgung, mit Waschbecken, WC, Elektroheizung, medizinische Hilfsmittel und Untersuchungstisch, Wasser-, Kanal- und Stromanschlüsse. Lieferung und Einbau, inbegriffen die Fundamente, der Aufbau und der Abbau am Ende der Arbeiten.  </t>
  </si>
  <si>
    <t>*98.00.00.08</t>
  </si>
  <si>
    <t xml:space="preserve">Hinweisschild aus Metallblech, Dreieck, Seitenlänge bis 60 cm. Lieferung und Montage. </t>
  </si>
  <si>
    <t>*98.00.00.09</t>
  </si>
  <si>
    <t xml:space="preserve">Hinweisschild aus Metallblech, Quadrat, Seitenlänge bis 60 cm. Lieferung und Montage. </t>
  </si>
  <si>
    <t>*98.00.00.10</t>
  </si>
  <si>
    <t xml:space="preserve">Hinweisschild aus Metallblech, kreisförmig, Durchmesser bis 60 cm. Lieferung und Montage. </t>
  </si>
  <si>
    <t>*98.00.00.11</t>
  </si>
  <si>
    <t xml:space="preserve">Hinweisschild aus Metallblech, rechteckig, bis 50x33 cm. Lieferung und Montage. </t>
  </si>
  <si>
    <t>*98.00.00.12</t>
  </si>
  <si>
    <t xml:space="preserve">Innenbeleuchtetes Verkehrszeichen auf Alu-Aufstellvorrichtung, rechteckig bis 50 x 33 cm. Lieferung und Montage. </t>
  </si>
  <si>
    <t>*98.00.00.13</t>
  </si>
  <si>
    <t xml:space="preserve">Verzinkter Metallrohrmast Durchmesser 48 mm für Verkehrszeichen, montiert auf Betonsockel, bis 3.00 m Länge. Lieferung und Montage. </t>
  </si>
  <si>
    <t>*98.00.00.14</t>
  </si>
  <si>
    <t xml:space="preserve">Verzinkter Eisenständer als Aufstellvorrichtung für Verkehrszeichen bis 80 cm Seitenlänge, Lieferung und Montage. </t>
  </si>
  <si>
    <t>*98.00.00.15</t>
  </si>
  <si>
    <t xml:space="preserve">Halterung aus verzinktem Eisen, fahnenartige Befestigung von Verkehrszeichen, montiert mit Dübeln. Lieferung und Montage. </t>
  </si>
  <si>
    <t>*98.00.00.16</t>
  </si>
  <si>
    <t xml:space="preserve">Baustellenhinweisschild aus Metallblech, 2.00x1.00 m, geliefert und aufgestellt. </t>
  </si>
  <si>
    <t>*98.00.00.17</t>
  </si>
  <si>
    <t>Brennstoffaußentank aus Metall, transportabel oder mobil, ausgestattet mit Fangbecken (Fassungsvermögen von 1/3) Einebnung. Anschluss an das Erdnetz. Fassungsvermögen 9.000 l. Auf- und Abbau.</t>
  </si>
  <si>
    <t>*98.00.00.18</t>
  </si>
  <si>
    <t>Metallcontainer zur Lagerung von Mineralölen mit Regalen zur Lagerung von Fässern sowie Fangbecken im Falle von Austritten. Auf- und Abbau.</t>
  </si>
  <si>
    <t>*98.00.00.19</t>
  </si>
  <si>
    <t>Container zur Lagerung von Gasflaschen (Druckgas). Auf- und Abbau.</t>
  </si>
  <si>
    <t>*98.00.00.20</t>
  </si>
  <si>
    <t>Wasserundurchlässige Plane als Witterungsschutz der Depots.</t>
  </si>
  <si>
    <t>*98.00.00.21</t>
  </si>
  <si>
    <t xml:space="preserve">Metallbehälter zur Aufnahme von Grabungsmaterial/Bauschutt. </t>
  </si>
  <si>
    <t>*98.00.00.52</t>
  </si>
  <si>
    <t xml:space="preserve">Lieferung und Montage eines homologierten Feuerlöschers Typ A, B, C, zu 5 kg, einschließlich regelmäßiger Kontrolle, Montage auf Wandbügel und Hinweiszeichen. </t>
  </si>
  <si>
    <t>*98.00.00.53</t>
  </si>
  <si>
    <t xml:space="preserve">Feuerlöscher auf Rollen mit Druckpulver. Ladung 30 kg, Klasse BCE, inklusive regelmäßige Kontrolle. </t>
  </si>
  <si>
    <t>*98.00.00.54</t>
  </si>
  <si>
    <t xml:space="preserve">Isolierschutz der Elektrokabel, wandbefestigt oder mit Kabelschelle, bestehend aus Kabelmantel oder Kuppeln aus Fiberglas mit Deckel; Abmessungen bis 80 mm. 
Für Elektrokabel, die sich auf der Tunnelwand befinden. </t>
  </si>
  <si>
    <t>*98.00.00.55</t>
  </si>
  <si>
    <t>Kennzeichnung von unterirdischen Leitungen (Verlauf und Tiefe) mit Holzpflöcken und farbigen Absperrbändern und Hinweiszeichen an den Enden in Abständen nicht über 20 Lfm.</t>
  </si>
  <si>
    <t>*98.00.00.56</t>
  </si>
  <si>
    <t xml:space="preserve">Fixe Beleuchtung mit Elektrolampen, die auf Zäunen oder Ähnlichem aufgesetzt werden, in höchstens 6 Lfm Entfernung, inklusive Verbindungs- und Anschlussleitung. </t>
  </si>
  <si>
    <t>*98.00.00.57</t>
  </si>
  <si>
    <t>Führungskosten der fixen Beleuchtung (angenommen werden 30% des Wertes).</t>
  </si>
  <si>
    <t>*98.00.00.58</t>
  </si>
  <si>
    <t>Notleuchte für Bauhütten mit Pufferbatterie, Wandanschluss an die bestehende Leitung.</t>
  </si>
  <si>
    <t>*98.00.00.59</t>
  </si>
  <si>
    <t>Scheinwerfer für Außenbeleuchtung mit Lampe bis 300 Watt, montiert auf Metallmast, Höhe 3 m, inklusive Anschluss an Verteiler am Mastfuß.</t>
  </si>
  <si>
    <t>*98.00.00.60</t>
  </si>
  <si>
    <t xml:space="preserve">Mobile Beleuchtungsanlage auf dreibeinigem Stativ, Zufuhr 24 V, Zufuhrkabel 20 m Länge, Typ H07RN-F, mobile Steckdose, Glühlampe 200 W. </t>
  </si>
  <si>
    <t>*98.00.00.61</t>
  </si>
  <si>
    <t>Fixe Leuchte, Scheinwerfer, spritzwasserfest, Schutzklasse 7, Leistung bis 300 W.</t>
  </si>
  <si>
    <t>*98.00.00.62</t>
  </si>
  <si>
    <t>Einzelleuchte, wasserdicht, mit Batterie.</t>
  </si>
  <si>
    <t>*98.00.00.63</t>
  </si>
  <si>
    <t>Polyäthylen-Aufbewahrungsbehälter für Lebensmittel zu 50 l, mit Hahn, zur Trinkwasserversorgung bei Tunnelarbeiten.</t>
  </si>
  <si>
    <t>*98.00.00.68</t>
  </si>
  <si>
    <t xml:space="preserve">Transportables Motor-Notstromaggregat, inklusive wöchentliche Betriebsfunktionsüberprüfung, Lasten für Betrieb, Treibstoff und Verschleißmaterial. </t>
  </si>
  <si>
    <t>*98.00.00.71</t>
  </si>
  <si>
    <t xml:space="preserve">4 Meter lange Metall-Sprossenleiter mit rutschsicheren Gummifüßen, montiert mit Befestigung an der Auflagefläche und am Endpunkt. </t>
  </si>
  <si>
    <t>*98.00.00.72</t>
  </si>
  <si>
    <t>Außengerüst Rohr/Stoß, Arbeitsflächen mit Holzbohlen 5 cm Stärke, Untergerüst, Außengeländer, Zugangsstufen zu den versch. Etagen, Schließluken, Steinschlagvorhang. Transport, Aufbau, Abbau und Verleih.
Auswirkung auf die Sicherheit: 30%</t>
  </si>
  <si>
    <t>*98.00.00.73</t>
  </si>
  <si>
    <t>Gewöhnliches Geländer, zur Gänze aus Holz, inklusive Feststellvorrichtung, ggf. Winddrehsicherung. Inklusive Auf- und Abbau für jede Wiederverwendung.</t>
  </si>
  <si>
    <t>*98.00.00.74</t>
  </si>
  <si>
    <t>Zeitweiliges Geländer auf Wegen, Stegen, Gerüsten, Schalungen, Lehrgerüsten, Strukturen zum Schutz vor Absturz ins Leere; Realisierung mit Widerlager aus Eisen und Holzbretter, fixiert mit Dübeln oder Schraubzwingen. Auf- und Abbau für jede Wiederverwendung.</t>
  </si>
  <si>
    <t>*98.00.00.75</t>
  </si>
  <si>
    <t xml:space="preserve">Rollgerüst für Fertiggestelle auf Rädern, Abmessungen Grundriss 1.20x2.00m, inklusive Transport, Auf- und Abbau, mit Arbeitsfläche in 3 m Höhe. </t>
  </si>
  <si>
    <t>*98.00.00.76</t>
  </si>
  <si>
    <t xml:space="preserve">Metallgeländer für Industrie-Bausysteme, bestehend aus Metallelementen, verschraubt an die Schalungen, inklusive oberer und mittlerer Lauf und Feststellplatte aus Metall. Auf- und Abbau (Zusammensetzung). </t>
  </si>
  <si>
    <t>*98.00.00.79</t>
  </si>
  <si>
    <t>Schutz für Bewehrungseisen durch Holzbohlen mit 2-3 cm Stärke, mit den oberen Enden der Bewehrungseisen verbunden. Lieferung und Montage.</t>
  </si>
  <si>
    <t>*98.00.00.80</t>
  </si>
  <si>
    <t xml:space="preserve">Schutz der Aushubwände mit einer Dichtungsbahn, fixiert mit Metall- oder Holzpaletten, festgebunden und eventuell oben oder unten mit Ballast beschwert. </t>
  </si>
  <si>
    <t>*98.00.00.82</t>
  </si>
  <si>
    <t xml:space="preserve">Baustellenabsperrung als Schutz und zur Verhinderung des Zuganges seitens Außenstehender, bestehend aus einzelnen Elementen, mit Rahmen aus Stahlrohr und Gitter und mit Sockel oder im Boden verankert. Es muss eine Mindesthöhe von 2.00 m realisiert werden. Die Absperrung ist in Betrieb zu halten und dem Verlauf der Baustelle anzupassen. Für die Dauer der Baustelle und den Abbau derselben am Ende der Arbeiten. </t>
  </si>
  <si>
    <t>*98.00.00.83</t>
  </si>
  <si>
    <t xml:space="preserve">Absperrung ausgeführt mit gelochtem Plastiknetz, gehalten von runden Stangen mit einem Durchmesser von 20 mm, mit einem Abstand von 1 m im Boden hineingestoßen oder auf Leitwänden des Typs New Jersey montiert, zur Abgrenzung der verschiedenen Baustellen. Mit einer Höhe bis zu 2 m, inbegriffen der Aufbau und der nachfolgende Abbau.     </t>
  </si>
  <si>
    <t>*98.00.00.84</t>
  </si>
  <si>
    <t xml:space="preserve">Absperrung eines Baustellenbereiches durch Betonleitwände Typ New Jersey. </t>
  </si>
  <si>
    <t>*98.00.00.87</t>
  </si>
  <si>
    <t>Einfahrtstor, aus Metallrohren, wie sie für Gerüste verwendet werden, geschweißt, mit Metallgitter oder Trapezblech verkleidet, Montage mit rostsicherer Kaltverschweißung.</t>
  </si>
  <si>
    <t>*98.00.00.88</t>
  </si>
  <si>
    <t xml:space="preserve">Tor für Fußgängerzugang mit geschweißtem Metallrahmen und Verkleidung mit Metallgitter oder Trapezblech, Montage mit rostsicherer Kaltverschweißung. 
Für unbewegliche Baustellen. </t>
  </si>
  <si>
    <t>*98.00.00.89</t>
  </si>
  <si>
    <t>Fahrbahnmarkierungsplastik gelb, Stärke 5 mm. Lieferung, Anbringung und Entfernung.</t>
  </si>
  <si>
    <t>*98.00.00.97</t>
  </si>
  <si>
    <t xml:space="preserve">Tragbare Warnleuchten für Absperrungen oder Absperrschranken oder Verkehrszeichen, auch Blinkleuchten, batteriegespeist, mindestens 16 Stunden durchgehende Betriebsleistung. </t>
  </si>
  <si>
    <t>*98.00.00.98</t>
  </si>
  <si>
    <t>Tragbare Warnleuchten für Absperrungen oder Absperrschranken oder Verkehrszeichen, auch Blinkleuchten, batteriegespeist, mindestens 16 Stunden durchgehende Betriebsleistung. Betriebskosten inklusive Austauschen und Aufladen der Batterie.</t>
  </si>
  <si>
    <t>*98.00.01.01</t>
  </si>
  <si>
    <t xml:space="preserve">Paar dreifeldriger Lichtsignalgeber und Steuerwerk zur Verkehrsregelung, batteriebetrieben, Betriebsdauer mindestens 16 Stunden bei andauerndem Betrieb, inbegriffen das Aufstellen und das Entfernen. 
</t>
  </si>
  <si>
    <t>*98.00.01.02</t>
  </si>
  <si>
    <t>Paar dreifeldriger Lichtsignalgeber und Steuerwerk zur Verkehrsregelung, batteriebetrieben, Betriebsdauer mindestens 16 Stunden, inklusive 100 m Kabel. Betriebskosten, inklusive Austauschen und Aufladen der Batterien.</t>
  </si>
  <si>
    <t>*98.00.01.03</t>
  </si>
  <si>
    <t xml:space="preserve">Koordinierungssitzung mit dem technischen Leiter der Arbeiten, den Bauführer, 4 wahrscheinlichen Firmen. </t>
  </si>
  <si>
    <t>*98.00.01.04</t>
  </si>
  <si>
    <t>Anwesenheit auf der Baustelle eines Verantwortlichen der Arbeiten der Baufirma bei der Kontrolle des Sicherheitskoordinators während der Ausführung der Arbeiten.</t>
  </si>
  <si>
    <t>*98.00.01.05</t>
  </si>
  <si>
    <t xml:space="preserve">Wöchentliche Ausfüllung des Arbeitsprogrammes der durchgeführten und der durchzuführenden Arbeiten. </t>
  </si>
  <si>
    <t>*98.00.01.08</t>
  </si>
  <si>
    <t xml:space="preserve">Lieferung von feuerfesten Decken. </t>
  </si>
  <si>
    <t>*98.00.01.09</t>
  </si>
  <si>
    <t>Erdungsanlage - Elektroanlage (Baustelle)</t>
  </si>
  <si>
    <t>*98.00.01.10</t>
  </si>
  <si>
    <t>Erdungsanlage - Elektroanlage (unterirdisch)</t>
  </si>
  <si>
    <t>*98.00.01.11</t>
  </si>
  <si>
    <t>Hubschraubelandeplatz</t>
  </si>
  <si>
    <t>*98.00.01.12</t>
  </si>
  <si>
    <t>Notstromerzeugungsaggregat</t>
  </si>
  <si>
    <t>*98.00.01.13</t>
  </si>
  <si>
    <t>Bereitstellung des Notstromerzeugungsaggregats</t>
  </si>
  <si>
    <t>*98.00.01.14</t>
  </si>
  <si>
    <t>Periodische Inspektion der Berghänge</t>
  </si>
  <si>
    <t>*98.00.01.15</t>
  </si>
  <si>
    <t>Leichte Felssäuberung und Reinigung der Abhänge</t>
  </si>
  <si>
    <t>*98.00.01.16</t>
  </si>
  <si>
    <t>Asfaltierung der Plätze und der Arbeitspisten</t>
  </si>
  <si>
    <t>*98.00.01.17</t>
  </si>
  <si>
    <t xml:space="preserve">Reinigung der Strassen und Plätze. </t>
  </si>
  <si>
    <t>*98.00.01.18</t>
  </si>
  <si>
    <t>Unteriridisches Nottelefonanlage.</t>
  </si>
  <si>
    <t>*98.00.01.19</t>
  </si>
  <si>
    <t xml:space="preserve">Unterirdische Notbeleuchtungsanlage. </t>
  </si>
  <si>
    <t>*98.00.01.20</t>
  </si>
  <si>
    <t>Unterirdischer Notstromerzeugungsaggregat</t>
  </si>
  <si>
    <t>*98.00.01.21</t>
  </si>
  <si>
    <t xml:space="preserve">Bereitstellung des unterirdischen Notstromerzeugungsaggregats. </t>
  </si>
  <si>
    <t>GESAMTBETRAG DER SICHERHEITSMASSNAHMEN</t>
  </si>
  <si>
    <t>ZUSAMMENFASSUNG</t>
  </si>
  <si>
    <t>01</t>
  </si>
  <si>
    <t>05</t>
  </si>
  <si>
    <t>07</t>
  </si>
  <si>
    <t>09</t>
  </si>
  <si>
    <t xml:space="preserve">
ZUSAMMENFASSUNG
</t>
  </si>
  <si>
    <t xml:space="preserve">
Betrag der Arbeiten NACH AUFMASS
</t>
  </si>
  <si>
    <t xml:space="preserve">
Betrag der Arbeiten PAUSCHAL
</t>
  </si>
  <si>
    <t xml:space="preserve">
GESAMTBETRAG des Angebots für Arbeiten pauschal und/oder nach Aufmaß OHNE KOSTEN FÜR SICHERHEITSMASSNAHMEN
</t>
  </si>
  <si>
    <t>Ausschreibungssumme ohne Kosten für Sicherheitsmaßnahmen</t>
  </si>
  <si>
    <t>Abschlag in %</t>
  </si>
  <si>
    <t xml:space="preserve">
Kosten für Sicherheitsmaßnahmen
</t>
  </si>
  <si>
    <t xml:space="preserve">
GESAMTBETRAG DER ARBEITEN EINSCHLIESSLICH DER KOSTEN FÜR SICHERHEITSMASSNAHMEN
</t>
  </si>
  <si>
    <t xml:space="preserve">Datum: </t>
  </si>
  <si>
    <t xml:space="preserve">
Ausbau der S.S. 508 Sarntal - 4. Auszug
</t>
  </si>
  <si>
    <t>Nr.</t>
  </si>
  <si>
    <t>LV-Pos. Nr.</t>
  </si>
  <si>
    <t>Bezeichnung</t>
  </si>
  <si>
    <t>Maß- einheit</t>
  </si>
  <si>
    <t>Menge</t>
  </si>
  <si>
    <t>Einheitspreis</t>
  </si>
  <si>
    <t>Gesamtpreis (Menge x Einheitspreis)</t>
  </si>
  <si>
    <t>Ausführung des Strassenkörpers und der Gehsteige im Tunnel und Fertigstellung der Fluchtwege</t>
  </si>
  <si>
    <t xml:space="preserve">pauschal </t>
  </si>
  <si>
    <t>*</t>
  </si>
  <si>
    <t>90</t>
  </si>
  <si>
    <t>UNTERTAGEBAU</t>
  </si>
  <si>
    <t>90.35</t>
  </si>
  <si>
    <t>FERTIGSTELLUNGSARBEITEN</t>
  </si>
  <si>
    <t>90.35.54</t>
  </si>
  <si>
    <t>ERDBEWEGUNGEN, ABBRUCHARBEITEN</t>
  </si>
  <si>
    <t>90.35.54.01</t>
  </si>
  <si>
    <t>Allgemeiner Aushub im Material</t>
  </si>
  <si>
    <t>m3</t>
  </si>
  <si>
    <t>90.35.54.02a</t>
  </si>
  <si>
    <t xml:space="preserve">Grabenaushub in Material jedwelcher Konsistenz
a) inkl. Aufladen und Transport in das Lager oder auf die Deponie, inbegriffen die Deponiegebühren </t>
  </si>
  <si>
    <t>90.35.54.03</t>
  </si>
  <si>
    <t>Aufladen, Transport und Abladen von Material</t>
  </si>
  <si>
    <t>90.35.54.04</t>
  </si>
  <si>
    <t>Zerkleinerung, Siebung des Materials im Lager, um Grundschichten auszuführen.</t>
  </si>
  <si>
    <t>90.35.54.05d</t>
  </si>
  <si>
    <t>Ausführen einer Tragschicht
d) nach Volumen im eingebauten Zustand</t>
  </si>
  <si>
    <t>90.35.58</t>
  </si>
  <si>
    <t>BETON UND STAHLBETON</t>
  </si>
  <si>
    <t>90.35.58.02c</t>
  </si>
  <si>
    <t>Seitliche Abschalung für Streifenfundamente
c) für Oberflächenstruktur S3</t>
  </si>
  <si>
    <t>m2</t>
  </si>
  <si>
    <t>90.35.58.03c</t>
  </si>
  <si>
    <t>Liefern und Einbauen von Unterbeton, Ausgleichsbeton und Füllbeton (Standard-Expositionsklassen)
c) Festigkeitsklasse C 16/20</t>
  </si>
  <si>
    <t>90.35.58.03e</t>
  </si>
  <si>
    <t>Beton für Bauwerke
e) Festigkeitsklasse C 28/35</t>
  </si>
  <si>
    <t>90.35.58.04b</t>
  </si>
  <si>
    <t>Aufpreis für wasserdichten, frost- und tausalzbeständigen
Beton 
b) für "starken (severo)" Angriff, Aussetztungsklasse XF4</t>
  </si>
  <si>
    <t>90.35.58.10a</t>
  </si>
  <si>
    <t>Baustahlgittermatten mit gerippten Stäben
a) gerippter Stahl, B450C</t>
  </si>
  <si>
    <t>kg</t>
  </si>
  <si>
    <t>90.35.70</t>
  </si>
  <si>
    <t>ABDICHTUNGEN, OBERFLÄCHENSCHUTZ</t>
  </si>
  <si>
    <t>90.35.70.40</t>
  </si>
  <si>
    <t>Tunnelbeschichtung auf keramischer Basis</t>
  </si>
  <si>
    <t>90.35.75</t>
  </si>
  <si>
    <t>ROHRLEITUNGEN, LIEFERUNG UND EINBAU</t>
  </si>
  <si>
    <t>90.35.75.05c</t>
  </si>
  <si>
    <t>PE-HD-Rohr für Kanalisation
c) DN 160</t>
  </si>
  <si>
    <t>m</t>
  </si>
  <si>
    <t>90.35.75.05e</t>
  </si>
  <si>
    <t>PE-HD-Rohr für Kanalisation
e) DN 250</t>
  </si>
  <si>
    <t>90.35.75.10b</t>
  </si>
  <si>
    <t>PVC-Rohr für Wasserleitung - PN 6
b) DN mm 50</t>
  </si>
  <si>
    <t>90.35.75.35k</t>
  </si>
  <si>
    <t>Polyäthylenrohr  PE100 für Wasserleitung - PN 25
k) DN mm 160</t>
  </si>
  <si>
    <t>90.35.75.40c</t>
  </si>
  <si>
    <t>Polyäthylenrohre als Kabelschutzrohre
c) DN 110 mm</t>
  </si>
  <si>
    <t>90.35.75.40d</t>
  </si>
  <si>
    <t>Polyäthylenrohre als Kabelschutzrohre
d) DN 125 mm</t>
  </si>
  <si>
    <t>90.35.75.60</t>
  </si>
  <si>
    <t>Dreirohrsystem PE DN3x50 PN10</t>
  </si>
  <si>
    <t>90.35.75.90a</t>
  </si>
  <si>
    <t>Vollständige Auskleidung eines Rohres
a) Kreisrundes Rohr bis DN mm 200</t>
  </si>
  <si>
    <t>90.35.75.90b</t>
  </si>
  <si>
    <t>Vollständige Auskleidung eines Rohres
b) Kreisrundes Rohr DN 201 - 300 mm</t>
  </si>
  <si>
    <t>90.35.77</t>
  </si>
  <si>
    <t>VORGEFERTIGTE SCHÄCHTE</t>
  </si>
  <si>
    <t>90.35.77.03d</t>
  </si>
  <si>
    <t>Kreisrunder Straßeneinlaufschacht: komplett
d) Höhe:  über 97, für langen Eimer, mit Geruchverschluss</t>
  </si>
  <si>
    <t>Nr</t>
  </si>
  <si>
    <t>90.35.77.04</t>
  </si>
  <si>
    <t>Vorgefertigter Strasseneinlaufschacht für Tunnel</t>
  </si>
  <si>
    <t>cm</t>
  </si>
  <si>
    <t>90.35.77.06d</t>
  </si>
  <si>
    <t>Schacht, wasserdicht 0,10 bar
d) 60 x 60 cm, h = 100 cm</t>
  </si>
  <si>
    <t>90.35.77.06l</t>
  </si>
  <si>
    <t>Schacht, wasserdicht 0,10 bar
l) 100 x 120 cm, h = 100 cm</t>
  </si>
  <si>
    <t>90.35.77.06p</t>
  </si>
  <si>
    <t>Schacht, wasserdicht 0,10 bar
p) 150 x 200 cm, h = 100 cm</t>
  </si>
  <si>
    <t>90.35.78</t>
  </si>
  <si>
    <t xml:space="preserve">SCHACHTABDECKUNGEN, EINLÄUFE, ROSTE, RIGOLEN, SCHACHTZUBEHÖR
</t>
  </si>
  <si>
    <t>90.35.78.01b</t>
  </si>
  <si>
    <t>Schachtabdeckung aus Stahl
b) aus Stahl S235, verzinkt</t>
  </si>
  <si>
    <t>90.35.78.01d</t>
  </si>
  <si>
    <t>Rechteckige Schachtabdeckung Sphäroguss D400:
d) 600x600 mm, ca. 67kg</t>
  </si>
  <si>
    <t>90.35.78.02a</t>
  </si>
  <si>
    <t>Rechteckige Schachtabdeckungen aus Sphäroguß, mit dreieckförmigen Deckelhälften Klasse D 400
a) 60 x 60 cm</t>
  </si>
  <si>
    <t>90.35.78.02b</t>
  </si>
  <si>
    <t>Rechteckige Schachtabdeckungen aus Sphäroguß, mit dreieckförmigen Deckelhälften Klasse D 400
b) 60 x 120 cm</t>
  </si>
  <si>
    <t>90.35.78.02c</t>
  </si>
  <si>
    <t>Straßeneinlauf Typ "Rekord"
c) Prüflast: 400 kN, ebener Einlauf</t>
  </si>
  <si>
    <t>90.35.78.90a</t>
  </si>
  <si>
    <t>Geschiebeeimer
a) kurze Ausführung (L = 25 cm)</t>
  </si>
  <si>
    <t>90.35.85</t>
  </si>
  <si>
    <t xml:space="preserve">BELAGSARBEITEN
</t>
  </si>
  <si>
    <t>90.35.85.06a</t>
  </si>
  <si>
    <t>Bituminöses Mischgut 0/40 für Tragschichten mit modifiziertem Bindemittel
a) je m2 und cm Schichtstärke, eingebaut</t>
  </si>
  <si>
    <t>90.35.85.13a</t>
  </si>
  <si>
    <t>Bituminöses Mischgut 0/25 für Binderschichten mit modifiziertem Bindemittel
a) je m2 und cm Schichtstärke, eingebaut</t>
  </si>
  <si>
    <t>90.35.85.33a</t>
  </si>
  <si>
    <t>Bituminöses Mischgut, 0/12 mit hochmodifiziertem Bindemittel für Verschleißschichten aus Splittmastix (hard)
a) Schichtstärke, eingebaut: 3 cm</t>
  </si>
  <si>
    <t>90.35.85.71</t>
  </si>
  <si>
    <t>Haftschicht für Verschleißschichten aus Splittmastix</t>
  </si>
  <si>
    <t>90.35.86</t>
  </si>
  <si>
    <t xml:space="preserve">NEW JERSEY
</t>
  </si>
  <si>
    <t>90.35.86.01</t>
  </si>
  <si>
    <t xml:space="preserve">Lieferung und Einbau von Elementen New Jersey </t>
  </si>
  <si>
    <t>pauschal</t>
  </si>
  <si>
    <t>Ausführung der Strasse</t>
  </si>
  <si>
    <t>51</t>
  </si>
  <si>
    <t>ELEMENTARPREISE</t>
  </si>
  <si>
    <t>51.01</t>
  </si>
  <si>
    <t>STUNDENLÖHNE</t>
  </si>
  <si>
    <t>51.01.01</t>
  </si>
  <si>
    <t>STUNDENLÖHNE - BAUSEKTOR</t>
  </si>
  <si>
    <t>51.01.01.01</t>
  </si>
  <si>
    <t>Hochspez. Facharbeiter</t>
  </si>
  <si>
    <t>h</t>
  </si>
  <si>
    <t>51.01.01.02</t>
  </si>
  <si>
    <t>Spezialisierter Arbeiter</t>
  </si>
  <si>
    <t>51.01.01.03</t>
  </si>
  <si>
    <t>Qualifizierter Arbeiter</t>
  </si>
  <si>
    <t>51.01.01.04</t>
  </si>
  <si>
    <t>Arbeiter</t>
  </si>
  <si>
    <t>51.02</t>
  </si>
  <si>
    <t>MIETEN</t>
  </si>
  <si>
    <t>51.02.01</t>
  </si>
  <si>
    <t>TRANSPORTGERÄTE</t>
  </si>
  <si>
    <t>51.02.01.14d</t>
  </si>
  <si>
    <t>Lastwagen mit Kippbrücke, 3- seitig
d) Nutzlast über 10,50 bis 14,0 t</t>
  </si>
  <si>
    <t>51.02.02</t>
  </si>
  <si>
    <t>ERDBEWEGUNGS- UND LADEMASCHINEN</t>
  </si>
  <si>
    <t>51.02.02.01d</t>
  </si>
  <si>
    <t>Hydraulik-Bagger mit gummibereift, Motorleistung:
d) von 77 bis 101 kW (103 - 136 PS)</t>
  </si>
  <si>
    <t>51.02.02.10d</t>
  </si>
  <si>
    <t>Schaufellader mit Raupen oder gummibereift, Motorleistung:
d) über 77 bis 101 kW (103 - 136 PS)</t>
  </si>
  <si>
    <t>51.02.05</t>
  </si>
  <si>
    <t>KOMPRESSOREN UND PNEUMATISCHE GERÄTE</t>
  </si>
  <si>
    <t>51.02.05.01b</t>
  </si>
  <si>
    <t>Fahrbarer Kompressor, schallgedämmte Ausführung, mit Diesel Motor, Betriebsdruck von 6 bis 8 bar.
b) über 3,00 bis 6,00 m3/min</t>
  </si>
  <si>
    <t>51.02.05.10a</t>
  </si>
  <si>
    <t>Pneumatischer, händischer Preßlufthammer
a) Gewicht bis 10,00 kg</t>
  </si>
  <si>
    <t>51.02.05.11d</t>
  </si>
  <si>
    <t>Hydraulik-Brechhammer
d) Gewicht über 700 bis 1100 kg</t>
  </si>
  <si>
    <t>52</t>
  </si>
  <si>
    <t>ALLGEMEINE UND BESONDERE LASTEN DER BAUSTELLE</t>
  </si>
  <si>
    <t>52.02</t>
  </si>
  <si>
    <t>BESONDERE BAUSTELLENLASTEN</t>
  </si>
  <si>
    <t>52.02.02</t>
  </si>
  <si>
    <t>BESONDERE BAUSTELLENINSTALLATIONEN</t>
  </si>
  <si>
    <t>52.02.02.01a</t>
  </si>
  <si>
    <t>Installation und Instandhaltung einer Straßenverkehr-Signalanlage
a) für die gesamte nötige Dauer</t>
  </si>
  <si>
    <t>52.02.03</t>
  </si>
  <si>
    <t>ARBEITSERSCHWERNISSE</t>
  </si>
  <si>
    <t>52.02.03.01a</t>
  </si>
  <si>
    <t>Arbeitserschwernis durch öffentlichen Verkehr
a) für die Dauer der Arbeiten</t>
  </si>
  <si>
    <t>53</t>
  </si>
  <si>
    <t>VORBEREITUNGS- UND ABSCHLUSSARBEITEN</t>
  </si>
  <si>
    <t>53.02</t>
  </si>
  <si>
    <t>RODUNGSARBEITEN</t>
  </si>
  <si>
    <t>53.02.02</t>
  </si>
  <si>
    <t>FÄLLEN VON BÄUMEN</t>
  </si>
  <si>
    <t>53.02.02.01a</t>
  </si>
  <si>
    <t>Fällen von Bäumen
a) Durchmesser 16 bis 20 cm</t>
  </si>
  <si>
    <t>53.02.02.01b</t>
  </si>
  <si>
    <t>Fällen von Bäumen
b) Durchmesser 21 bis 30 cm</t>
  </si>
  <si>
    <t>53.02.02.01c</t>
  </si>
  <si>
    <t>Fällen von Bäumen
c) Durchmesser 31 bis 40 cm</t>
  </si>
  <si>
    <t>53.03</t>
  </si>
  <si>
    <t>UMPFLANZUNGEN</t>
  </si>
  <si>
    <t>53.03.01</t>
  </si>
  <si>
    <t>UMPFLANZUNGEN VON STRÄUCHERN, HECKEN, BÄUMEN</t>
  </si>
  <si>
    <t>53.03.01.01</t>
  </si>
  <si>
    <t>Sorgfältiges Ausgraben und Versetzen von Sträuchern, für jeden Bulbus</t>
  </si>
  <si>
    <t>53.03.01.02</t>
  </si>
  <si>
    <t>Sorgfältiges Ausgraben und Versetzen von Hecken</t>
  </si>
  <si>
    <t>53.05</t>
  </si>
  <si>
    <t>BELAGSSCHNEIDEARBEITEN</t>
  </si>
  <si>
    <t>53.05.01</t>
  </si>
  <si>
    <t>SCHNEIDEN VON BITUMINÖSEN BELÄGEN</t>
  </si>
  <si>
    <t>53.05.01.01b</t>
  </si>
  <si>
    <t>Schneiden von bituminösen Belägen
b) Belagstärke über 10,0 cm bis 20,0 cm</t>
  </si>
  <si>
    <t>53.10</t>
  </si>
  <si>
    <t>AUSBAUEN VON GEGENSTÄNDEN</t>
  </si>
  <si>
    <t>53.10.01</t>
  </si>
  <si>
    <t>AUSBAU VON LEITPFLÖCKEN</t>
  </si>
  <si>
    <t>53.10.01.01</t>
  </si>
  <si>
    <t>Ausbau von Leitpflöcken</t>
  </si>
  <si>
    <t>53.10.02</t>
  </si>
  <si>
    <t>AUSBAU VON STRASSENSCHILDERN</t>
  </si>
  <si>
    <t>53.10.02.01</t>
  </si>
  <si>
    <t>Ausbau von Straßenschildern</t>
  </si>
  <si>
    <t>53.10.03</t>
  </si>
  <si>
    <t>AUSBAU VON LEITPLANKEN</t>
  </si>
  <si>
    <t>53.10.03.01b</t>
  </si>
  <si>
    <t>Ausbau von Leitplanken
b) Leitplanke ohne Handlauf</t>
  </si>
  <si>
    <t>53.10.04</t>
  </si>
  <si>
    <t>AUSBAU VON MASTEN</t>
  </si>
  <si>
    <t>53.10.04.01a</t>
  </si>
  <si>
    <t>Ausbau von elektrischen Leitungsmasten
a) Mastenlänge: bis 6,00 m</t>
  </si>
  <si>
    <t>53.10.05</t>
  </si>
  <si>
    <t>AUSBAU VON EINFRIEDUNGEN</t>
  </si>
  <si>
    <t>53.10.05.01b</t>
  </si>
  <si>
    <t>Ausbau von Einfriedungen
b) Höhe über Boden: über 1,50 m</t>
  </si>
  <si>
    <t>53.10.10</t>
  </si>
  <si>
    <t>AUSBAU VON SCHACHTABDECKUNGEN UND EINLÄUFEN</t>
  </si>
  <si>
    <t>53.10.10.01a</t>
  </si>
  <si>
    <t>Ausbau von Schachtabdeckungen und Einläufen
a) Schachtabdeckungen und Einläufe von Verkehrsflächen</t>
  </si>
  <si>
    <t>53.10.11</t>
  </si>
  <si>
    <t>AUSBAU VON VERSCHIEDENEN BAUWERKEN</t>
  </si>
  <si>
    <t>53.10.11.01</t>
  </si>
  <si>
    <t>Sorgfältiger Ausbau einer Toranlage</t>
  </si>
  <si>
    <t>53.10.11.02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</si>
</sst>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 &quot;€&quot;"/>
    <numFmt numFmtId="166" formatCode="#,##0.00_ ;\-#,##0.00\ "/>
  </numFmts>
  <fonts count="6">
    <font>
      <sz val="10"/>
      <name val="Arial"/>
      <family val="0"/>
    </font>
    <font>
      <b/>
      <sz val="8"/>
      <name val="Arial"/>
      <family val="2"/>
    </font>
    <font>
      <sz val="8"/>
      <name val="Arial"/>
      <family val="2"/>
    </font>
    <font>
      <b/>
      <sz val="8"/>
      <color indexed="8"/>
      <name val="Arial"/>
      <family val="2"/>
    </font>
    <font>
      <b/>
      <sz val="8"/>
      <color indexed="8"/>
      <name val="Calibri"/>
      <family val="2"/>
    </font>
    <font>
      <b/>
      <u val="single"/>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5">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vertical="top"/>
      <protection/>
    </xf>
    <xf numFmtId="0" fontId="2" fillId="2" borderId="1" xfId="0" applyFont="1" applyFill="1" applyBorder="1" applyAlignment="1" applyProtection="1">
      <alignment horizontal="left" vertical="center" wrapText="1"/>
      <protection/>
    </xf>
    <xf numFmtId="0" fontId="2" fillId="2" borderId="1"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3" borderId="0" xfId="0" applyFont="1" applyFill="1" applyBorder="1" applyAlignment="1" applyProtection="1">
      <alignment horizontal="left" vertical="center" wrapText="1"/>
      <protection/>
    </xf>
    <xf numFmtId="0" fontId="2" fillId="3" borderId="0" xfId="0" applyFont="1" applyFill="1" applyBorder="1" applyAlignment="1" applyProtection="1">
      <alignment horizontal="center" vertical="center" wrapText="1"/>
      <protection/>
    </xf>
    <xf numFmtId="0" fontId="1" fillId="0" borderId="1" xfId="0" applyFont="1" applyBorder="1" applyAlignment="1" applyProtection="1">
      <alignment vertical="top"/>
      <protection/>
    </xf>
    <xf numFmtId="0" fontId="1" fillId="0" borderId="1" xfId="0" applyFont="1" applyBorder="1" applyAlignment="1" applyProtection="1">
      <alignment horizontal="left" vertical="top"/>
      <protection/>
    </xf>
    <xf numFmtId="1" fontId="1" fillId="4" borderId="1" xfId="0" applyNumberFormat="1" applyFont="1" applyFill="1" applyBorder="1" applyAlignment="1" applyProtection="1">
      <alignment horizontal="left" vertical="top" wrapText="1"/>
      <protection/>
    </xf>
    <xf numFmtId="49" fontId="1" fillId="4" borderId="1" xfId="0" applyNumberFormat="1" applyFont="1" applyFill="1" applyBorder="1" applyAlignment="1" applyProtection="1">
      <alignment horizontal="right" vertical="top"/>
      <protection/>
    </xf>
    <xf numFmtId="164" fontId="1" fillId="4" borderId="1" xfId="0" applyNumberFormat="1" applyFont="1" applyFill="1" applyBorder="1" applyAlignment="1" applyProtection="1">
      <alignment horizontal="right" vertical="top"/>
      <protection/>
    </xf>
    <xf numFmtId="165" fontId="1" fillId="4" borderId="1" xfId="0" applyNumberFormat="1" applyFont="1" applyFill="1" applyBorder="1" applyAlignment="1" applyProtection="1">
      <alignment vertical="top"/>
      <protection/>
    </xf>
    <xf numFmtId="165" fontId="1" fillId="4" borderId="1" xfId="0" applyNumberFormat="1" applyFont="1" applyFill="1" applyBorder="1" applyAlignment="1" applyProtection="1">
      <alignment horizontal="right" vertical="top"/>
      <protection/>
    </xf>
    <xf numFmtId="0" fontId="2" fillId="0" borderId="1" xfId="0" applyFont="1" applyBorder="1" applyAlignment="1" applyProtection="1">
      <alignment vertical="top"/>
      <protection/>
    </xf>
    <xf numFmtId="1" fontId="1" fillId="0" borderId="1" xfId="0" applyNumberFormat="1" applyFont="1" applyBorder="1" applyAlignment="1" applyProtection="1">
      <alignment horizontal="left" vertical="top" wrapText="1"/>
      <protection/>
    </xf>
    <xf numFmtId="49" fontId="2" fillId="0" borderId="1" xfId="0" applyNumberFormat="1" applyFont="1" applyBorder="1" applyAlignment="1" applyProtection="1">
      <alignment horizontal="right" vertical="top"/>
      <protection/>
    </xf>
    <xf numFmtId="164" fontId="2" fillId="0" borderId="1" xfId="0" applyNumberFormat="1" applyFont="1" applyBorder="1" applyAlignment="1" applyProtection="1">
      <alignment horizontal="right" vertical="top"/>
      <protection/>
    </xf>
    <xf numFmtId="0" fontId="2" fillId="0" borderId="1" xfId="0" applyFont="1" applyBorder="1" applyAlignment="1" applyProtection="1">
      <alignment/>
      <protection locked="0"/>
    </xf>
    <xf numFmtId="165" fontId="2" fillId="0" borderId="1" xfId="0" applyNumberFormat="1" applyFont="1" applyBorder="1" applyAlignment="1" applyProtection="1">
      <alignment horizontal="right" vertical="top"/>
      <protection/>
    </xf>
    <xf numFmtId="49" fontId="2" fillId="3" borderId="1" xfId="0" applyNumberFormat="1" applyFont="1" applyFill="1" applyBorder="1" applyAlignment="1" applyProtection="1">
      <alignment horizontal="left" vertical="top"/>
      <protection/>
    </xf>
    <xf numFmtId="1" fontId="2" fillId="3" borderId="1" xfId="0" applyNumberFormat="1" applyFont="1" applyFill="1" applyBorder="1" applyAlignment="1" applyProtection="1">
      <alignment horizontal="left" vertical="top" wrapText="1"/>
      <protection/>
    </xf>
    <xf numFmtId="164" fontId="2" fillId="0" borderId="2" xfId="0" applyNumberFormat="1" applyFont="1" applyBorder="1" applyAlignment="1" applyProtection="1">
      <alignment horizontal="right" vertical="top"/>
      <protection/>
    </xf>
    <xf numFmtId="49" fontId="2" fillId="0" borderId="1" xfId="0" applyNumberFormat="1" applyFont="1" applyBorder="1" applyAlignment="1" applyProtection="1">
      <alignment horizontal="left" vertical="top"/>
      <protection/>
    </xf>
    <xf numFmtId="1" fontId="2" fillId="0" borderId="1" xfId="0" applyNumberFormat="1" applyFont="1" applyBorder="1" applyAlignment="1" applyProtection="1">
      <alignment horizontal="left" vertical="top" wrapText="1"/>
      <protection/>
    </xf>
    <xf numFmtId="164" fontId="2" fillId="3" borderId="2" xfId="0" applyNumberFormat="1" applyFont="1" applyFill="1" applyBorder="1" applyAlignment="1" applyProtection="1">
      <alignment horizontal="right" vertical="top"/>
      <protection/>
    </xf>
    <xf numFmtId="0" fontId="2" fillId="3" borderId="1" xfId="0" applyFont="1" applyFill="1" applyBorder="1" applyAlignment="1" applyProtection="1">
      <alignment/>
      <protection locked="0"/>
    </xf>
    <xf numFmtId="165" fontId="2" fillId="2" borderId="1" xfId="0" applyNumberFormat="1" applyFont="1" applyFill="1" applyBorder="1" applyAlignment="1" applyProtection="1">
      <alignment horizontal="right" vertical="top"/>
      <protection/>
    </xf>
    <xf numFmtId="165" fontId="2" fillId="3" borderId="1" xfId="0" applyNumberFormat="1" applyFont="1" applyFill="1" applyBorder="1" applyAlignment="1" applyProtection="1">
      <alignment horizontal="right" vertical="top"/>
      <protection/>
    </xf>
    <xf numFmtId="0" fontId="2" fillId="0" borderId="3" xfId="0" applyFont="1" applyBorder="1" applyAlignment="1" applyProtection="1">
      <alignment vertical="top"/>
      <protection/>
    </xf>
    <xf numFmtId="164" fontId="2" fillId="3" borderId="0" xfId="0" applyNumberFormat="1" applyFont="1" applyFill="1" applyAlignment="1" applyProtection="1">
      <alignment horizontal="right" vertical="top"/>
      <protection/>
    </xf>
    <xf numFmtId="164" fontId="2" fillId="3" borderId="1" xfId="0" applyNumberFormat="1" applyFont="1" applyFill="1" applyBorder="1" applyAlignment="1" applyProtection="1">
      <alignment horizontal="right" vertical="top"/>
      <protection/>
    </xf>
    <xf numFmtId="0" fontId="2" fillId="0" borderId="4" xfId="0" applyFont="1" applyBorder="1" applyAlignment="1" applyProtection="1">
      <alignment vertical="top"/>
      <protection/>
    </xf>
    <xf numFmtId="49" fontId="2" fillId="0" borderId="4" xfId="0" applyNumberFormat="1" applyFont="1" applyBorder="1" applyAlignment="1" applyProtection="1">
      <alignment horizontal="left" vertical="top"/>
      <protection/>
    </xf>
    <xf numFmtId="1" fontId="2" fillId="2" borderId="1" xfId="0" applyNumberFormat="1" applyFont="1" applyFill="1" applyBorder="1" applyAlignment="1" applyProtection="1">
      <alignment horizontal="left" vertical="top" wrapText="1"/>
      <protection/>
    </xf>
    <xf numFmtId="49" fontId="2" fillId="2" borderId="1" xfId="0" applyNumberFormat="1" applyFont="1" applyFill="1" applyBorder="1" applyAlignment="1" applyProtection="1">
      <alignment horizontal="right" vertical="top"/>
      <protection/>
    </xf>
    <xf numFmtId="164" fontId="2" fillId="2" borderId="2" xfId="0" applyNumberFormat="1" applyFont="1" applyFill="1" applyBorder="1" applyAlignment="1" applyProtection="1">
      <alignment horizontal="right" vertical="top"/>
      <protection/>
    </xf>
    <xf numFmtId="164" fontId="2" fillId="2" borderId="2" xfId="0" applyNumberFormat="1" applyFont="1" applyFill="1" applyBorder="1" applyAlignment="1" applyProtection="1">
      <alignment horizontal="right" vertical="top"/>
      <protection locked="0"/>
    </xf>
    <xf numFmtId="164" fontId="2" fillId="0" borderId="0" xfId="0" applyNumberFormat="1" applyFont="1" applyAlignment="1" applyProtection="1">
      <alignment/>
      <protection/>
    </xf>
    <xf numFmtId="0" fontId="2" fillId="0" borderId="0" xfId="0" applyFont="1" applyBorder="1" applyAlignment="1" applyProtection="1">
      <alignment vertical="top"/>
      <protection/>
    </xf>
    <xf numFmtId="49" fontId="2" fillId="0" borderId="0" xfId="0" applyNumberFormat="1" applyFont="1" applyBorder="1" applyAlignment="1" applyProtection="1">
      <alignment horizontal="left" vertical="top"/>
      <protection/>
    </xf>
    <xf numFmtId="1" fontId="2" fillId="0" borderId="0" xfId="0" applyNumberFormat="1" applyFont="1" applyBorder="1" applyAlignment="1" applyProtection="1">
      <alignment horizontal="left" vertical="top" wrapText="1"/>
      <protection/>
    </xf>
    <xf numFmtId="164" fontId="2" fillId="3" borderId="0" xfId="0" applyNumberFormat="1" applyFont="1" applyFill="1" applyBorder="1" applyAlignment="1" applyProtection="1">
      <alignment horizontal="right" vertical="top"/>
      <protection/>
    </xf>
    <xf numFmtId="165" fontId="2" fillId="3" borderId="0" xfId="0" applyNumberFormat="1" applyFont="1" applyFill="1" applyBorder="1" applyAlignment="1" applyProtection="1">
      <alignment horizontal="right" vertical="top"/>
      <protection/>
    </xf>
    <xf numFmtId="164" fontId="2" fillId="3" borderId="5" xfId="0" applyNumberFormat="1" applyFont="1" applyFill="1" applyBorder="1" applyAlignment="1" applyProtection="1">
      <alignment horizontal="right" vertical="top"/>
      <protection/>
    </xf>
    <xf numFmtId="0" fontId="2" fillId="3" borderId="4" xfId="0" applyFont="1" applyFill="1" applyBorder="1" applyAlignment="1" applyProtection="1">
      <alignment vertical="top"/>
      <protection/>
    </xf>
    <xf numFmtId="164" fontId="2" fillId="2" borderId="1" xfId="0" applyNumberFormat="1" applyFont="1" applyFill="1" applyBorder="1" applyAlignment="1" applyProtection="1">
      <alignment horizontal="right" vertical="top"/>
      <protection locked="0"/>
    </xf>
    <xf numFmtId="165" fontId="2" fillId="0" borderId="0" xfId="0" applyNumberFormat="1" applyFont="1" applyAlignment="1" applyProtection="1">
      <alignment/>
      <protection/>
    </xf>
    <xf numFmtId="0" fontId="2" fillId="3" borderId="0" xfId="0" applyFont="1" applyFill="1" applyBorder="1" applyAlignment="1" applyProtection="1">
      <alignment/>
      <protection/>
    </xf>
    <xf numFmtId="49" fontId="2" fillId="0" borderId="0" xfId="0" applyNumberFormat="1" applyFont="1" applyAlignment="1" applyProtection="1">
      <alignment horizontal="left" vertical="top"/>
      <protection/>
    </xf>
    <xf numFmtId="1" fontId="2" fillId="0" borderId="0" xfId="0" applyNumberFormat="1" applyFont="1" applyAlignment="1" applyProtection="1">
      <alignment horizontal="left" vertical="top" wrapText="1"/>
      <protection/>
    </xf>
    <xf numFmtId="49" fontId="2" fillId="0" borderId="0" xfId="0" applyNumberFormat="1" applyFont="1" applyAlignment="1" applyProtection="1">
      <alignment horizontal="right" vertical="top"/>
      <protection/>
    </xf>
    <xf numFmtId="164" fontId="2" fillId="0" borderId="0" xfId="0" applyNumberFormat="1" applyFont="1" applyAlignment="1" applyProtection="1">
      <alignment horizontal="right" vertical="top"/>
      <protection/>
    </xf>
    <xf numFmtId="165" fontId="2" fillId="0" borderId="0" xfId="0" applyNumberFormat="1" applyFont="1" applyAlignment="1" applyProtection="1">
      <alignment horizontal="right" vertical="top"/>
      <protection/>
    </xf>
    <xf numFmtId="1" fontId="3" fillId="2" borderId="1" xfId="0" applyNumberFormat="1" applyFont="1" applyFill="1" applyBorder="1" applyAlignment="1" applyProtection="1">
      <alignment horizontal="left" vertical="top" wrapText="1"/>
      <protection/>
    </xf>
    <xf numFmtId="49" fontId="3" fillId="2" borderId="1" xfId="0" applyNumberFormat="1" applyFont="1" applyFill="1" applyBorder="1" applyAlignment="1" applyProtection="1">
      <alignment horizontal="right" vertical="top"/>
      <protection/>
    </xf>
    <xf numFmtId="164" fontId="3" fillId="2" borderId="1" xfId="0" applyNumberFormat="1" applyFont="1" applyFill="1" applyBorder="1" applyAlignment="1" applyProtection="1">
      <alignment horizontal="right" vertical="top"/>
      <protection/>
    </xf>
    <xf numFmtId="164" fontId="2" fillId="2" borderId="1" xfId="0" applyNumberFormat="1" applyFont="1" applyFill="1" applyBorder="1" applyAlignment="1" applyProtection="1">
      <alignment horizontal="right" vertical="top"/>
      <protection/>
    </xf>
    <xf numFmtId="165" fontId="3" fillId="2" borderId="1" xfId="0" applyNumberFormat="1" applyFont="1" applyFill="1" applyBorder="1" applyAlignment="1" applyProtection="1">
      <alignment horizontal="right" vertical="top"/>
      <protection/>
    </xf>
    <xf numFmtId="0" fontId="2" fillId="0" borderId="1" xfId="0" applyFont="1" applyBorder="1" applyAlignment="1" applyProtection="1">
      <alignment/>
      <protection/>
    </xf>
    <xf numFmtId="165" fontId="2" fillId="0" borderId="1" xfId="0" applyNumberFormat="1" applyFont="1" applyBorder="1" applyAlignment="1" applyProtection="1">
      <alignment horizontal="right" vertical="top"/>
      <protection/>
    </xf>
    <xf numFmtId="1" fontId="4" fillId="2" borderId="1" xfId="0" applyNumberFormat="1" applyFont="1" applyFill="1" applyBorder="1" applyAlignment="1" applyProtection="1">
      <alignment horizontal="left" vertical="top" wrapText="1"/>
      <protection/>
    </xf>
    <xf numFmtId="49" fontId="3" fillId="2" borderId="1" xfId="0" applyNumberFormat="1" applyFont="1" applyFill="1" applyBorder="1" applyAlignment="1" applyProtection="1">
      <alignment horizontal="left" vertical="top"/>
      <protection/>
    </xf>
    <xf numFmtId="49" fontId="2" fillId="0" borderId="0" xfId="0" applyNumberFormat="1" applyFont="1" applyAlignment="1" applyProtection="1">
      <alignment horizontal="left" vertical="top"/>
      <protection/>
    </xf>
    <xf numFmtId="1" fontId="2" fillId="0" borderId="0" xfId="0" applyNumberFormat="1" applyFont="1" applyAlignment="1" applyProtection="1">
      <alignment horizontal="left" vertical="top" wrapText="1"/>
      <protection/>
    </xf>
    <xf numFmtId="0" fontId="2" fillId="0" borderId="0" xfId="0" applyFont="1" applyAlignment="1" applyProtection="1">
      <alignment vertical="center"/>
      <protection/>
    </xf>
    <xf numFmtId="166" fontId="1" fillId="2" borderId="1" xfId="15" applyNumberFormat="1" applyFont="1" applyFill="1" applyBorder="1" applyAlignment="1" applyProtection="1">
      <alignment horizontal="right" vertical="center"/>
      <protection/>
    </xf>
    <xf numFmtId="166" fontId="2" fillId="0" borderId="0" xfId="0" applyNumberFormat="1" applyFont="1" applyAlignment="1" applyProtection="1">
      <alignment vertical="center"/>
      <protection/>
    </xf>
    <xf numFmtId="10" fontId="1" fillId="2" borderId="1" xfId="17" applyNumberFormat="1" applyFont="1" applyFill="1" applyBorder="1" applyAlignment="1" applyProtection="1">
      <alignment horizontal="right" vertical="center"/>
      <protection/>
    </xf>
    <xf numFmtId="4" fontId="1" fillId="2" borderId="1" xfId="15" applyNumberFormat="1" applyFont="1" applyFill="1" applyBorder="1" applyAlignment="1" applyProtection="1">
      <alignment horizontal="right" vertical="center"/>
      <protection/>
    </xf>
    <xf numFmtId="0" fontId="1"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protection/>
    </xf>
    <xf numFmtId="0" fontId="2" fillId="0" borderId="0" xfId="0" applyFont="1" applyAlignment="1">
      <alignment/>
    </xf>
    <xf numFmtId="0" fontId="2" fillId="0" borderId="1" xfId="0" applyFont="1" applyBorder="1" applyAlignment="1" applyProtection="1">
      <alignment vertical="top"/>
      <protection locked="0"/>
    </xf>
    <xf numFmtId="1" fontId="2" fillId="0" borderId="1"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right" vertical="top"/>
      <protection locked="0"/>
    </xf>
    <xf numFmtId="164" fontId="2" fillId="0" borderId="1" xfId="0" applyNumberFormat="1" applyFont="1" applyBorder="1" applyAlignment="1" applyProtection="1">
      <alignment horizontal="right" vertical="top"/>
      <protection locked="0"/>
    </xf>
    <xf numFmtId="165" fontId="2" fillId="3" borderId="1" xfId="0" applyNumberFormat="1" applyFont="1" applyFill="1" applyBorder="1" applyAlignment="1" applyProtection="1">
      <alignment horizontal="right" vertical="top"/>
      <protection locked="0"/>
    </xf>
    <xf numFmtId="0" fontId="2" fillId="0" borderId="0" xfId="0" applyFont="1" applyAlignment="1" applyProtection="1">
      <alignment/>
      <protection locked="0"/>
    </xf>
    <xf numFmtId="164" fontId="2" fillId="0" borderId="0" xfId="0" applyNumberFormat="1" applyFont="1" applyAlignment="1" applyProtection="1">
      <alignment/>
      <protection locked="0"/>
    </xf>
    <xf numFmtId="0" fontId="1" fillId="0" borderId="1" xfId="0" applyFont="1" applyBorder="1" applyAlignment="1" applyProtection="1">
      <alignment vertical="top"/>
      <protection locked="0"/>
    </xf>
    <xf numFmtId="1" fontId="1" fillId="4" borderId="1" xfId="0" applyNumberFormat="1" applyFont="1" applyFill="1" applyBorder="1" applyAlignment="1" applyProtection="1">
      <alignment horizontal="left" vertical="top" wrapText="1"/>
      <protection locked="0"/>
    </xf>
    <xf numFmtId="49" fontId="1" fillId="4" borderId="1" xfId="0" applyNumberFormat="1" applyFont="1" applyFill="1" applyBorder="1" applyAlignment="1" applyProtection="1">
      <alignment horizontal="right" vertical="top"/>
      <protection locked="0"/>
    </xf>
    <xf numFmtId="164" fontId="1" fillId="4" borderId="1" xfId="0" applyNumberFormat="1" applyFont="1" applyFill="1" applyBorder="1" applyAlignment="1" applyProtection="1">
      <alignment horizontal="right" vertical="top"/>
      <protection locked="0"/>
    </xf>
    <xf numFmtId="165" fontId="1" fillId="4" borderId="1" xfId="0" applyNumberFormat="1" applyFont="1" applyFill="1" applyBorder="1" applyAlignment="1" applyProtection="1">
      <alignment/>
      <protection locked="0"/>
    </xf>
    <xf numFmtId="165" fontId="1" fillId="4" borderId="1" xfId="0" applyNumberFormat="1" applyFont="1" applyFill="1" applyBorder="1" applyAlignment="1" applyProtection="1">
      <alignment horizontal="right" vertical="top"/>
      <protection locked="0"/>
    </xf>
    <xf numFmtId="0" fontId="1" fillId="4" borderId="1" xfId="0" applyFont="1" applyFill="1" applyBorder="1" applyAlignment="1" applyProtection="1">
      <alignment vertical="top"/>
      <protection locked="0"/>
    </xf>
    <xf numFmtId="0" fontId="2" fillId="0" borderId="0" xfId="0" applyFont="1" applyAlignment="1">
      <alignment/>
    </xf>
    <xf numFmtId="0" fontId="1" fillId="2" borderId="4" xfId="0" applyFont="1" applyFill="1" applyBorder="1" applyAlignment="1" applyProtection="1">
      <alignment horizontal="center" wrapText="1"/>
      <protection/>
    </xf>
    <xf numFmtId="0" fontId="1" fillId="2" borderId="5" xfId="0" applyFont="1" applyFill="1" applyBorder="1" applyAlignment="1" applyProtection="1">
      <alignment horizontal="center" wrapText="1"/>
      <protection/>
    </xf>
    <xf numFmtId="0" fontId="1" fillId="2" borderId="2" xfId="0" applyFont="1" applyFill="1" applyBorder="1" applyAlignment="1" applyProtection="1">
      <alignment horizontal="center" wrapText="1"/>
      <protection/>
    </xf>
    <xf numFmtId="1" fontId="2" fillId="0" borderId="1" xfId="0" applyNumberFormat="1" applyFont="1" applyBorder="1" applyAlignment="1" applyProtection="1">
      <alignment horizontal="left" vertical="top" wrapText="1"/>
      <protection/>
    </xf>
    <xf numFmtId="0" fontId="2" fillId="0" borderId="1" xfId="0" applyFont="1" applyBorder="1" applyAlignment="1" applyProtection="1">
      <alignment horizontal="left" vertical="top" wrapText="1"/>
      <protection/>
    </xf>
    <xf numFmtId="49" fontId="1" fillId="2" borderId="4" xfId="0" applyNumberFormat="1" applyFont="1" applyFill="1" applyBorder="1" applyAlignment="1" applyProtection="1">
      <alignment horizontal="left" vertical="center" wrapText="1"/>
      <protection/>
    </xf>
    <xf numFmtId="49" fontId="1" fillId="2" borderId="5" xfId="0" applyNumberFormat="1" applyFont="1" applyFill="1" applyBorder="1" applyAlignment="1" applyProtection="1">
      <alignment horizontal="left" vertical="center" wrapText="1"/>
      <protection/>
    </xf>
    <xf numFmtId="49" fontId="1" fillId="2" borderId="4" xfId="0" applyNumberFormat="1" applyFont="1" applyFill="1" applyBorder="1" applyAlignment="1" applyProtection="1">
      <alignment horizontal="center" vertical="center" wrapText="1"/>
      <protection/>
    </xf>
    <xf numFmtId="49" fontId="1" fillId="2" borderId="5" xfId="0" applyNumberFormat="1" applyFont="1" applyFill="1" applyBorder="1" applyAlignment="1" applyProtection="1">
      <alignment horizontal="center" vertical="center" wrapText="1"/>
      <protection/>
    </xf>
    <xf numFmtId="49" fontId="1" fillId="2" borderId="2" xfId="0" applyNumberFormat="1" applyFont="1" applyFill="1" applyBorder="1" applyAlignment="1" applyProtection="1">
      <alignment horizontal="center" vertical="center" wrapText="1"/>
      <protection/>
    </xf>
    <xf numFmtId="0" fontId="2" fillId="0" borderId="0" xfId="0" applyFont="1" applyAlignment="1" applyProtection="1">
      <alignment horizontal="left" vertical="top" wrapText="1"/>
      <protection/>
    </xf>
    <xf numFmtId="49" fontId="5" fillId="2" borderId="4" xfId="0" applyNumberFormat="1" applyFont="1" applyFill="1" applyBorder="1" applyAlignment="1" applyProtection="1">
      <alignment horizontal="left" vertical="center" wrapText="1"/>
      <protection/>
    </xf>
    <xf numFmtId="49" fontId="5" fillId="2" borderId="5" xfId="0" applyNumberFormat="1" applyFont="1" applyFill="1" applyBorder="1" applyAlignment="1" applyProtection="1">
      <alignment horizontal="left" vertical="center" wrapText="1"/>
      <protection/>
    </xf>
    <xf numFmtId="0" fontId="2" fillId="0" borderId="0" xfId="0" applyFont="1" applyAlignment="1" applyProtection="1">
      <alignment wrapText="1"/>
      <protection/>
    </xf>
    <xf numFmtId="0" fontId="2" fillId="0" borderId="0" xfId="0" applyFont="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45"/>
  <sheetViews>
    <sheetView tabSelected="1" workbookViewId="0" topLeftCell="A1">
      <selection activeCell="A2" sqref="A2"/>
    </sheetView>
  </sheetViews>
  <sheetFormatPr defaultColWidth="11.421875" defaultRowHeight="12.75"/>
  <cols>
    <col min="1" max="1" width="3.28125" style="89" bestFit="1" customWidth="1"/>
    <col min="2" max="2" width="1.7109375" style="89" bestFit="1" customWidth="1"/>
    <col min="3" max="3" width="12.00390625" style="89" bestFit="1" customWidth="1"/>
    <col min="4" max="4" width="31.57421875" style="89" customWidth="1"/>
    <col min="5" max="5" width="5.00390625" style="89" customWidth="1"/>
    <col min="6" max="6" width="9.8515625" style="89" bestFit="1" customWidth="1"/>
    <col min="7" max="7" width="11.421875" style="89" customWidth="1"/>
    <col min="8" max="8" width="12.00390625" style="89" bestFit="1" customWidth="1"/>
    <col min="9" max="16384" width="11.421875" style="89" customWidth="1"/>
  </cols>
  <sheetData>
    <row r="1" spans="1:8" s="1" customFormat="1" ht="60" customHeight="1">
      <c r="A1" s="90" t="s">
        <v>364</v>
      </c>
      <c r="B1" s="91"/>
      <c r="C1" s="91"/>
      <c r="D1" s="91"/>
      <c r="E1" s="91"/>
      <c r="F1" s="91"/>
      <c r="G1" s="91"/>
      <c r="H1" s="92"/>
    </row>
    <row r="2" spans="1:2" s="1" customFormat="1" ht="11.25">
      <c r="A2" s="2"/>
      <c r="B2" s="2"/>
    </row>
    <row r="3" spans="1:8" s="1" customFormat="1" ht="36" customHeight="1">
      <c r="A3" s="90" t="s">
        <v>909</v>
      </c>
      <c r="B3" s="91"/>
      <c r="C3" s="91"/>
      <c r="D3" s="91"/>
      <c r="E3" s="91"/>
      <c r="F3" s="91"/>
      <c r="G3" s="91"/>
      <c r="H3" s="92"/>
    </row>
    <row r="4" spans="1:2" s="1" customFormat="1" ht="11.25">
      <c r="A4" s="2"/>
      <c r="B4" s="2"/>
    </row>
    <row r="5" spans="1:8" s="5" customFormat="1" ht="33.75">
      <c r="A5" s="3" t="s">
        <v>910</v>
      </c>
      <c r="B5" s="3"/>
      <c r="C5" s="3" t="s">
        <v>911</v>
      </c>
      <c r="D5" s="4" t="s">
        <v>912</v>
      </c>
      <c r="E5" s="4" t="s">
        <v>913</v>
      </c>
      <c r="F5" s="4" t="s">
        <v>914</v>
      </c>
      <c r="G5" s="4" t="s">
        <v>915</v>
      </c>
      <c r="H5" s="4" t="s">
        <v>916</v>
      </c>
    </row>
    <row r="6" spans="1:8" s="5" customFormat="1" ht="11.25">
      <c r="A6" s="6"/>
      <c r="B6" s="6"/>
      <c r="C6" s="6"/>
      <c r="D6" s="7"/>
      <c r="E6" s="7"/>
      <c r="F6" s="7"/>
      <c r="G6" s="7"/>
      <c r="H6" s="7"/>
    </row>
    <row r="7" spans="1:8" s="1" customFormat="1" ht="33.75">
      <c r="A7" s="8">
        <v>1</v>
      </c>
      <c r="B7" s="8"/>
      <c r="C7" s="9">
        <v>1</v>
      </c>
      <c r="D7" s="10" t="s">
        <v>917</v>
      </c>
      <c r="E7" s="11" t="s">
        <v>918</v>
      </c>
      <c r="F7" s="12">
        <v>1</v>
      </c>
      <c r="G7" s="13">
        <f>SUM(H11:H53)</f>
        <v>0</v>
      </c>
      <c r="H7" s="14">
        <f>ROUND(ROUND(G7,2)*F7,2)</f>
        <v>0</v>
      </c>
    </row>
    <row r="8" spans="1:8" s="80" customFormat="1" ht="11.25">
      <c r="A8" s="75"/>
      <c r="B8" s="75" t="s">
        <v>919</v>
      </c>
      <c r="C8" s="75" t="s">
        <v>920</v>
      </c>
      <c r="D8" s="76" t="s">
        <v>921</v>
      </c>
      <c r="E8" s="77"/>
      <c r="F8" s="78"/>
      <c r="G8" s="19"/>
      <c r="H8" s="79"/>
    </row>
    <row r="9" spans="1:8" s="80" customFormat="1" ht="11.25">
      <c r="A9" s="75"/>
      <c r="B9" s="75" t="s">
        <v>919</v>
      </c>
      <c r="C9" s="75" t="s">
        <v>922</v>
      </c>
      <c r="D9" s="76" t="s">
        <v>923</v>
      </c>
      <c r="E9" s="77"/>
      <c r="F9" s="78"/>
      <c r="G9" s="19"/>
      <c r="H9" s="79"/>
    </row>
    <row r="10" spans="1:8" s="80" customFormat="1" ht="11.25">
      <c r="A10" s="75"/>
      <c r="B10" s="75" t="s">
        <v>919</v>
      </c>
      <c r="C10" s="75" t="s">
        <v>924</v>
      </c>
      <c r="D10" s="76" t="s">
        <v>925</v>
      </c>
      <c r="E10" s="77"/>
      <c r="F10" s="78"/>
      <c r="G10" s="19"/>
      <c r="H10" s="79"/>
    </row>
    <row r="11" spans="1:10" s="80" customFormat="1" ht="11.25">
      <c r="A11" s="75"/>
      <c r="B11" s="75" t="s">
        <v>919</v>
      </c>
      <c r="C11" s="75" t="s">
        <v>926</v>
      </c>
      <c r="D11" s="76" t="s">
        <v>927</v>
      </c>
      <c r="E11" s="77" t="s">
        <v>928</v>
      </c>
      <c r="F11" s="78">
        <v>5442.3</v>
      </c>
      <c r="G11" s="19"/>
      <c r="H11" s="79">
        <f aca="true" t="shared" si="0" ref="H11:H53">ROUND(ROUND(G11,2)*F11,2)</f>
        <v>0</v>
      </c>
      <c r="J11" s="81"/>
    </row>
    <row r="12" spans="1:8" s="80" customFormat="1" ht="56.25">
      <c r="A12" s="75"/>
      <c r="B12" s="75" t="s">
        <v>919</v>
      </c>
      <c r="C12" s="75" t="s">
        <v>929</v>
      </c>
      <c r="D12" s="76" t="s">
        <v>930</v>
      </c>
      <c r="E12" s="77" t="s">
        <v>928</v>
      </c>
      <c r="F12" s="78">
        <v>3555</v>
      </c>
      <c r="G12" s="19"/>
      <c r="H12" s="79">
        <f t="shared" si="0"/>
        <v>0</v>
      </c>
    </row>
    <row r="13" spans="1:8" s="80" customFormat="1" ht="22.5">
      <c r="A13" s="75"/>
      <c r="B13" s="75" t="s">
        <v>919</v>
      </c>
      <c r="C13" s="75" t="s">
        <v>931</v>
      </c>
      <c r="D13" s="76" t="s">
        <v>932</v>
      </c>
      <c r="E13" s="77" t="s">
        <v>928</v>
      </c>
      <c r="F13" s="78">
        <v>14586</v>
      </c>
      <c r="G13" s="19"/>
      <c r="H13" s="79">
        <f t="shared" si="0"/>
        <v>0</v>
      </c>
    </row>
    <row r="14" spans="1:8" s="80" customFormat="1" ht="22.5">
      <c r="A14" s="75"/>
      <c r="B14" s="75" t="s">
        <v>919</v>
      </c>
      <c r="C14" s="75" t="s">
        <v>933</v>
      </c>
      <c r="D14" s="76" t="s">
        <v>934</v>
      </c>
      <c r="E14" s="77" t="s">
        <v>928</v>
      </c>
      <c r="F14" s="78">
        <v>14586</v>
      </c>
      <c r="G14" s="19"/>
      <c r="H14" s="79">
        <f t="shared" si="0"/>
        <v>0</v>
      </c>
    </row>
    <row r="15" spans="1:8" s="80" customFormat="1" ht="22.5">
      <c r="A15" s="75"/>
      <c r="B15" s="75" t="s">
        <v>919</v>
      </c>
      <c r="C15" s="75" t="s">
        <v>935</v>
      </c>
      <c r="D15" s="76" t="s">
        <v>936</v>
      </c>
      <c r="E15" s="77" t="s">
        <v>928</v>
      </c>
      <c r="F15" s="78">
        <v>14586</v>
      </c>
      <c r="G15" s="19"/>
      <c r="H15" s="79">
        <f t="shared" si="0"/>
        <v>0</v>
      </c>
    </row>
    <row r="16" spans="1:8" s="80" customFormat="1" ht="11.25">
      <c r="A16" s="75"/>
      <c r="B16" s="75" t="s">
        <v>919</v>
      </c>
      <c r="C16" s="75" t="s">
        <v>937</v>
      </c>
      <c r="D16" s="76" t="s">
        <v>938</v>
      </c>
      <c r="E16" s="77"/>
      <c r="F16" s="78"/>
      <c r="G16" s="19"/>
      <c r="H16" s="79"/>
    </row>
    <row r="17" spans="1:8" s="80" customFormat="1" ht="33.75">
      <c r="A17" s="75"/>
      <c r="B17" s="75" t="s">
        <v>919</v>
      </c>
      <c r="C17" s="75" t="s">
        <v>939</v>
      </c>
      <c r="D17" s="76" t="s">
        <v>940</v>
      </c>
      <c r="E17" s="77" t="s">
        <v>941</v>
      </c>
      <c r="F17" s="78">
        <v>7110</v>
      </c>
      <c r="G17" s="19"/>
      <c r="H17" s="79">
        <f t="shared" si="0"/>
        <v>0</v>
      </c>
    </row>
    <row r="18" spans="1:8" s="80" customFormat="1" ht="45">
      <c r="A18" s="75"/>
      <c r="B18" s="75" t="s">
        <v>919</v>
      </c>
      <c r="C18" s="75" t="s">
        <v>942</v>
      </c>
      <c r="D18" s="76" t="s">
        <v>943</v>
      </c>
      <c r="E18" s="77" t="s">
        <v>928</v>
      </c>
      <c r="F18" s="78">
        <v>8120.98</v>
      </c>
      <c r="G18" s="19"/>
      <c r="H18" s="79">
        <f t="shared" si="0"/>
        <v>0</v>
      </c>
    </row>
    <row r="19" spans="1:8" s="80" customFormat="1" ht="22.5">
      <c r="A19" s="75"/>
      <c r="B19" s="75" t="s">
        <v>919</v>
      </c>
      <c r="C19" s="75" t="s">
        <v>944</v>
      </c>
      <c r="D19" s="76" t="s">
        <v>945</v>
      </c>
      <c r="E19" s="77" t="s">
        <v>928</v>
      </c>
      <c r="F19" s="78">
        <v>1830.63</v>
      </c>
      <c r="G19" s="19"/>
      <c r="H19" s="79">
        <f t="shared" si="0"/>
        <v>0</v>
      </c>
    </row>
    <row r="20" spans="1:8" s="80" customFormat="1" ht="56.25">
      <c r="A20" s="75"/>
      <c r="B20" s="75" t="s">
        <v>919</v>
      </c>
      <c r="C20" s="75" t="s">
        <v>946</v>
      </c>
      <c r="D20" s="76" t="s">
        <v>947</v>
      </c>
      <c r="E20" s="77" t="s">
        <v>928</v>
      </c>
      <c r="F20" s="78">
        <v>1798.75</v>
      </c>
      <c r="G20" s="19"/>
      <c r="H20" s="79">
        <f t="shared" si="0"/>
        <v>0</v>
      </c>
    </row>
    <row r="21" spans="1:8" s="80" customFormat="1" ht="22.5">
      <c r="A21" s="75"/>
      <c r="B21" s="75" t="s">
        <v>919</v>
      </c>
      <c r="C21" s="75" t="s">
        <v>948</v>
      </c>
      <c r="D21" s="76" t="s">
        <v>949</v>
      </c>
      <c r="E21" s="77" t="s">
        <v>950</v>
      </c>
      <c r="F21" s="78">
        <v>45789.92</v>
      </c>
      <c r="G21" s="19"/>
      <c r="H21" s="79">
        <f t="shared" si="0"/>
        <v>0</v>
      </c>
    </row>
    <row r="22" spans="1:8" s="80" customFormat="1" ht="11.25">
      <c r="A22" s="75"/>
      <c r="B22" s="75" t="s">
        <v>919</v>
      </c>
      <c r="C22" s="75" t="s">
        <v>951</v>
      </c>
      <c r="D22" s="76" t="s">
        <v>952</v>
      </c>
      <c r="E22" s="77"/>
      <c r="F22" s="78"/>
      <c r="G22" s="19"/>
      <c r="H22" s="79"/>
    </row>
    <row r="23" spans="1:8" s="80" customFormat="1" ht="11.25">
      <c r="A23" s="75"/>
      <c r="B23" s="75" t="s">
        <v>919</v>
      </c>
      <c r="C23" s="75" t="s">
        <v>953</v>
      </c>
      <c r="D23" s="76" t="s">
        <v>954</v>
      </c>
      <c r="E23" s="77" t="s">
        <v>941</v>
      </c>
      <c r="F23" s="78">
        <v>28440</v>
      </c>
      <c r="G23" s="19"/>
      <c r="H23" s="79">
        <f t="shared" si="0"/>
        <v>0</v>
      </c>
    </row>
    <row r="24" spans="1:8" s="80" customFormat="1" ht="11.25">
      <c r="A24" s="75"/>
      <c r="B24" s="75" t="s">
        <v>919</v>
      </c>
      <c r="C24" s="75" t="s">
        <v>955</v>
      </c>
      <c r="D24" s="76" t="s">
        <v>956</v>
      </c>
      <c r="E24" s="77"/>
      <c r="F24" s="78"/>
      <c r="G24" s="19"/>
      <c r="H24" s="79"/>
    </row>
    <row r="25" spans="1:8" s="80" customFormat="1" ht="22.5">
      <c r="A25" s="75"/>
      <c r="B25" s="75" t="s">
        <v>919</v>
      </c>
      <c r="C25" s="75" t="s">
        <v>957</v>
      </c>
      <c r="D25" s="76" t="s">
        <v>958</v>
      </c>
      <c r="E25" s="77" t="s">
        <v>959</v>
      </c>
      <c r="F25" s="78">
        <v>426.6</v>
      </c>
      <c r="G25" s="19"/>
      <c r="H25" s="79">
        <f t="shared" si="0"/>
        <v>0</v>
      </c>
    </row>
    <row r="26" spans="1:8" s="80" customFormat="1" ht="22.5">
      <c r="A26" s="75"/>
      <c r="B26" s="75" t="s">
        <v>919</v>
      </c>
      <c r="C26" s="75" t="s">
        <v>960</v>
      </c>
      <c r="D26" s="76" t="s">
        <v>961</v>
      </c>
      <c r="E26" s="77" t="s">
        <v>959</v>
      </c>
      <c r="F26" s="78">
        <v>3555</v>
      </c>
      <c r="G26" s="19"/>
      <c r="H26" s="79">
        <f t="shared" si="0"/>
        <v>0</v>
      </c>
    </row>
    <row r="27" spans="1:8" s="80" customFormat="1" ht="22.5">
      <c r="A27" s="75"/>
      <c r="B27" s="75" t="s">
        <v>919</v>
      </c>
      <c r="C27" s="75" t="s">
        <v>962</v>
      </c>
      <c r="D27" s="76" t="s">
        <v>963</v>
      </c>
      <c r="E27" s="77" t="s">
        <v>959</v>
      </c>
      <c r="F27" s="78">
        <v>7110</v>
      </c>
      <c r="G27" s="19"/>
      <c r="H27" s="79">
        <f t="shared" si="0"/>
        <v>0</v>
      </c>
    </row>
    <row r="28" spans="1:8" s="80" customFormat="1" ht="33.75">
      <c r="A28" s="75"/>
      <c r="B28" s="75" t="s">
        <v>919</v>
      </c>
      <c r="C28" s="75" t="s">
        <v>964</v>
      </c>
      <c r="D28" s="76" t="s">
        <v>965</v>
      </c>
      <c r="E28" s="77" t="s">
        <v>959</v>
      </c>
      <c r="F28" s="78">
        <v>3697.2</v>
      </c>
      <c r="G28" s="19"/>
      <c r="H28" s="79">
        <f t="shared" si="0"/>
        <v>0</v>
      </c>
    </row>
    <row r="29" spans="1:8" s="80" customFormat="1" ht="22.5">
      <c r="A29" s="75"/>
      <c r="B29" s="75" t="s">
        <v>919</v>
      </c>
      <c r="C29" s="75" t="s">
        <v>966</v>
      </c>
      <c r="D29" s="76" t="s">
        <v>967</v>
      </c>
      <c r="E29" s="77" t="s">
        <v>959</v>
      </c>
      <c r="F29" s="78">
        <v>71879.4</v>
      </c>
      <c r="G29" s="19"/>
      <c r="H29" s="79">
        <f t="shared" si="0"/>
        <v>0</v>
      </c>
    </row>
    <row r="30" spans="1:8" s="80" customFormat="1" ht="22.5">
      <c r="A30" s="75"/>
      <c r="B30" s="75" t="s">
        <v>919</v>
      </c>
      <c r="C30" s="75" t="s">
        <v>968</v>
      </c>
      <c r="D30" s="76" t="s">
        <v>969</v>
      </c>
      <c r="E30" s="77" t="s">
        <v>959</v>
      </c>
      <c r="F30" s="78">
        <v>7110</v>
      </c>
      <c r="G30" s="19"/>
      <c r="H30" s="79">
        <f t="shared" si="0"/>
        <v>0</v>
      </c>
    </row>
    <row r="31" spans="1:8" s="80" customFormat="1" ht="11.25">
      <c r="A31" s="75"/>
      <c r="B31" s="75" t="s">
        <v>919</v>
      </c>
      <c r="C31" s="75" t="s">
        <v>970</v>
      </c>
      <c r="D31" s="76" t="s">
        <v>971</v>
      </c>
      <c r="E31" s="77" t="s">
        <v>959</v>
      </c>
      <c r="F31" s="78">
        <v>3555</v>
      </c>
      <c r="G31" s="19"/>
      <c r="H31" s="79">
        <f t="shared" si="0"/>
        <v>0</v>
      </c>
    </row>
    <row r="32" spans="1:8" s="80" customFormat="1" ht="22.5">
      <c r="A32" s="75"/>
      <c r="B32" s="75" t="s">
        <v>919</v>
      </c>
      <c r="C32" s="75" t="s">
        <v>972</v>
      </c>
      <c r="D32" s="76" t="s">
        <v>973</v>
      </c>
      <c r="E32" s="77" t="s">
        <v>959</v>
      </c>
      <c r="F32" s="78">
        <v>3555</v>
      </c>
      <c r="G32" s="19"/>
      <c r="H32" s="79">
        <f t="shared" si="0"/>
        <v>0</v>
      </c>
    </row>
    <row r="33" spans="1:8" s="80" customFormat="1" ht="22.5">
      <c r="A33" s="75"/>
      <c r="B33" s="75" t="s">
        <v>919</v>
      </c>
      <c r="C33" s="75" t="s">
        <v>974</v>
      </c>
      <c r="D33" s="76" t="s">
        <v>975</v>
      </c>
      <c r="E33" s="77" t="s">
        <v>959</v>
      </c>
      <c r="F33" s="78">
        <v>3555</v>
      </c>
      <c r="G33" s="19"/>
      <c r="H33" s="79">
        <f t="shared" si="0"/>
        <v>0</v>
      </c>
    </row>
    <row r="34" spans="1:8" s="80" customFormat="1" ht="11.25">
      <c r="A34" s="75"/>
      <c r="B34" s="75" t="s">
        <v>919</v>
      </c>
      <c r="C34" s="75" t="s">
        <v>976</v>
      </c>
      <c r="D34" s="76" t="s">
        <v>977</v>
      </c>
      <c r="E34" s="77"/>
      <c r="F34" s="78"/>
      <c r="G34" s="19"/>
      <c r="H34" s="79"/>
    </row>
    <row r="35" spans="1:8" s="80" customFormat="1" ht="45">
      <c r="A35" s="75"/>
      <c r="B35" s="75" t="s">
        <v>919</v>
      </c>
      <c r="C35" s="75" t="s">
        <v>978</v>
      </c>
      <c r="D35" s="76" t="s">
        <v>979</v>
      </c>
      <c r="E35" s="77" t="s">
        <v>980</v>
      </c>
      <c r="F35" s="78">
        <v>142.2</v>
      </c>
      <c r="G35" s="19"/>
      <c r="H35" s="79">
        <f t="shared" si="0"/>
        <v>0</v>
      </c>
    </row>
    <row r="36" spans="1:8" s="80" customFormat="1" ht="22.5">
      <c r="A36" s="75"/>
      <c r="B36" s="75" t="s">
        <v>919</v>
      </c>
      <c r="C36" s="75" t="s">
        <v>981</v>
      </c>
      <c r="D36" s="76" t="s">
        <v>982</v>
      </c>
      <c r="E36" s="77" t="s">
        <v>983</v>
      </c>
      <c r="F36" s="78">
        <v>4266</v>
      </c>
      <c r="G36" s="19"/>
      <c r="H36" s="79">
        <f t="shared" si="0"/>
        <v>0</v>
      </c>
    </row>
    <row r="37" spans="1:8" s="80" customFormat="1" ht="22.5">
      <c r="A37" s="75"/>
      <c r="B37" s="75" t="s">
        <v>919</v>
      </c>
      <c r="C37" s="75" t="s">
        <v>984</v>
      </c>
      <c r="D37" s="76" t="s">
        <v>985</v>
      </c>
      <c r="E37" s="77" t="s">
        <v>983</v>
      </c>
      <c r="F37" s="78">
        <v>39574.35</v>
      </c>
      <c r="G37" s="19"/>
      <c r="H37" s="79">
        <f t="shared" si="0"/>
        <v>0</v>
      </c>
    </row>
    <row r="38" spans="1:8" s="80" customFormat="1" ht="22.5">
      <c r="A38" s="75"/>
      <c r="B38" s="75" t="s">
        <v>919</v>
      </c>
      <c r="C38" s="75" t="s">
        <v>986</v>
      </c>
      <c r="D38" s="76" t="s">
        <v>987</v>
      </c>
      <c r="E38" s="77" t="s">
        <v>983</v>
      </c>
      <c r="F38" s="78">
        <v>888.75</v>
      </c>
      <c r="G38" s="19"/>
      <c r="H38" s="79">
        <f t="shared" si="0"/>
        <v>0</v>
      </c>
    </row>
    <row r="39" spans="1:8" s="80" customFormat="1" ht="22.5">
      <c r="A39" s="75"/>
      <c r="B39" s="75" t="s">
        <v>919</v>
      </c>
      <c r="C39" s="75" t="s">
        <v>988</v>
      </c>
      <c r="D39" s="76" t="s">
        <v>989</v>
      </c>
      <c r="E39" s="77" t="s">
        <v>983</v>
      </c>
      <c r="F39" s="78">
        <v>984.5</v>
      </c>
      <c r="G39" s="19"/>
      <c r="H39" s="79">
        <f t="shared" si="0"/>
        <v>0</v>
      </c>
    </row>
    <row r="40" spans="1:8" s="80" customFormat="1" ht="33.75">
      <c r="A40" s="75"/>
      <c r="B40" s="75" t="s">
        <v>919</v>
      </c>
      <c r="C40" s="75" t="s">
        <v>990</v>
      </c>
      <c r="D40" s="76" t="s">
        <v>991</v>
      </c>
      <c r="E40" s="77"/>
      <c r="F40" s="78"/>
      <c r="G40" s="19"/>
      <c r="H40" s="79"/>
    </row>
    <row r="41" spans="1:8" s="80" customFormat="1" ht="22.5">
      <c r="A41" s="75"/>
      <c r="B41" s="75"/>
      <c r="C41" s="75" t="s">
        <v>992</v>
      </c>
      <c r="D41" s="76" t="s">
        <v>993</v>
      </c>
      <c r="E41" s="77" t="s">
        <v>950</v>
      </c>
      <c r="F41" s="78">
        <v>1840</v>
      </c>
      <c r="G41" s="19"/>
      <c r="H41" s="79">
        <f t="shared" si="0"/>
        <v>0</v>
      </c>
    </row>
    <row r="42" spans="1:8" s="80" customFormat="1" ht="33.75">
      <c r="A42" s="75"/>
      <c r="B42" s="75" t="s">
        <v>919</v>
      </c>
      <c r="C42" s="75" t="s">
        <v>994</v>
      </c>
      <c r="D42" s="76" t="s">
        <v>995</v>
      </c>
      <c r="E42" s="77" t="s">
        <v>980</v>
      </c>
      <c r="F42" s="78">
        <v>35.55</v>
      </c>
      <c r="G42" s="19"/>
      <c r="H42" s="79">
        <f t="shared" si="0"/>
        <v>0</v>
      </c>
    </row>
    <row r="43" spans="1:8" s="80" customFormat="1" ht="45">
      <c r="A43" s="75"/>
      <c r="B43" s="75" t="s">
        <v>919</v>
      </c>
      <c r="C43" s="75" t="s">
        <v>996</v>
      </c>
      <c r="D43" s="76" t="s">
        <v>997</v>
      </c>
      <c r="E43" s="77" t="s">
        <v>980</v>
      </c>
      <c r="F43" s="78">
        <v>372.05</v>
      </c>
      <c r="G43" s="19"/>
      <c r="H43" s="79">
        <f t="shared" si="0"/>
        <v>0</v>
      </c>
    </row>
    <row r="44" spans="1:8" s="80" customFormat="1" ht="45">
      <c r="A44" s="75"/>
      <c r="B44" s="75" t="s">
        <v>919</v>
      </c>
      <c r="C44" s="75" t="s">
        <v>998</v>
      </c>
      <c r="D44" s="76" t="s">
        <v>999</v>
      </c>
      <c r="E44" s="77" t="s">
        <v>980</v>
      </c>
      <c r="F44" s="78">
        <v>18.73</v>
      </c>
      <c r="G44" s="19"/>
      <c r="H44" s="79">
        <f t="shared" si="0"/>
        <v>0</v>
      </c>
    </row>
    <row r="45" spans="1:8" s="80" customFormat="1" ht="22.5">
      <c r="A45" s="75"/>
      <c r="B45" s="75" t="s">
        <v>919</v>
      </c>
      <c r="C45" s="75" t="s">
        <v>1000</v>
      </c>
      <c r="D45" s="76" t="s">
        <v>1001</v>
      </c>
      <c r="E45" s="77" t="s">
        <v>980</v>
      </c>
      <c r="F45" s="78">
        <v>142.2</v>
      </c>
      <c r="G45" s="19"/>
      <c r="H45" s="79">
        <f t="shared" si="0"/>
        <v>0</v>
      </c>
    </row>
    <row r="46" spans="1:8" s="80" customFormat="1" ht="22.5">
      <c r="A46" s="75"/>
      <c r="B46" s="75" t="s">
        <v>919</v>
      </c>
      <c r="C46" s="75" t="s">
        <v>1002</v>
      </c>
      <c r="D46" s="76" t="s">
        <v>1003</v>
      </c>
      <c r="E46" s="77" t="s">
        <v>980</v>
      </c>
      <c r="F46" s="78">
        <v>142.2</v>
      </c>
      <c r="G46" s="19"/>
      <c r="H46" s="79">
        <f t="shared" si="0"/>
        <v>0</v>
      </c>
    </row>
    <row r="47" spans="1:8" s="80" customFormat="1" ht="22.5">
      <c r="A47" s="75"/>
      <c r="B47" s="75" t="s">
        <v>919</v>
      </c>
      <c r="C47" s="75" t="s">
        <v>1004</v>
      </c>
      <c r="D47" s="76" t="s">
        <v>1005</v>
      </c>
      <c r="E47" s="77"/>
      <c r="F47" s="78"/>
      <c r="G47" s="19"/>
      <c r="H47" s="79"/>
    </row>
    <row r="48" spans="1:8" s="80" customFormat="1" ht="33.75">
      <c r="A48" s="75"/>
      <c r="B48" s="75" t="s">
        <v>919</v>
      </c>
      <c r="C48" s="75" t="s">
        <v>1006</v>
      </c>
      <c r="D48" s="76" t="s">
        <v>1007</v>
      </c>
      <c r="E48" s="77" t="s">
        <v>941</v>
      </c>
      <c r="F48" s="78">
        <v>291720</v>
      </c>
      <c r="G48" s="19"/>
      <c r="H48" s="79">
        <f t="shared" si="0"/>
        <v>0</v>
      </c>
    </row>
    <row r="49" spans="1:8" s="80" customFormat="1" ht="45">
      <c r="A49" s="75"/>
      <c r="B49" s="75" t="s">
        <v>919</v>
      </c>
      <c r="C49" s="75" t="s">
        <v>1008</v>
      </c>
      <c r="D49" s="76" t="s">
        <v>1009</v>
      </c>
      <c r="E49" s="77" t="s">
        <v>941</v>
      </c>
      <c r="F49" s="78">
        <v>175032</v>
      </c>
      <c r="G49" s="19"/>
      <c r="H49" s="79">
        <f t="shared" si="0"/>
        <v>0</v>
      </c>
    </row>
    <row r="50" spans="1:8" s="80" customFormat="1" ht="56.25">
      <c r="A50" s="75"/>
      <c r="B50" s="75" t="s">
        <v>919</v>
      </c>
      <c r="C50" s="75" t="s">
        <v>1010</v>
      </c>
      <c r="D50" s="76" t="s">
        <v>1011</v>
      </c>
      <c r="E50" s="77" t="s">
        <v>941</v>
      </c>
      <c r="F50" s="78">
        <v>29172</v>
      </c>
      <c r="G50" s="19"/>
      <c r="H50" s="79">
        <f t="shared" si="0"/>
        <v>0</v>
      </c>
    </row>
    <row r="51" spans="1:8" s="80" customFormat="1" ht="22.5">
      <c r="A51" s="75"/>
      <c r="B51" s="75" t="s">
        <v>919</v>
      </c>
      <c r="C51" s="75" t="s">
        <v>1012</v>
      </c>
      <c r="D51" s="76" t="s">
        <v>1013</v>
      </c>
      <c r="E51" s="77" t="s">
        <v>941</v>
      </c>
      <c r="F51" s="78">
        <v>29172</v>
      </c>
      <c r="G51" s="19"/>
      <c r="H51" s="79">
        <f t="shared" si="0"/>
        <v>0</v>
      </c>
    </row>
    <row r="52" spans="1:8" s="80" customFormat="1" ht="22.5">
      <c r="A52" s="75"/>
      <c r="B52" s="75" t="s">
        <v>919</v>
      </c>
      <c r="C52" s="75" t="s">
        <v>1014</v>
      </c>
      <c r="D52" s="76" t="s">
        <v>1015</v>
      </c>
      <c r="E52" s="77"/>
      <c r="F52" s="78"/>
      <c r="G52" s="19"/>
      <c r="H52" s="79">
        <f t="shared" si="0"/>
        <v>0</v>
      </c>
    </row>
    <row r="53" spans="1:8" s="80" customFormat="1" ht="22.5">
      <c r="A53" s="75"/>
      <c r="B53" s="75" t="s">
        <v>919</v>
      </c>
      <c r="C53" s="75" t="s">
        <v>1016</v>
      </c>
      <c r="D53" s="76" t="s">
        <v>1017</v>
      </c>
      <c r="E53" s="77" t="s">
        <v>1018</v>
      </c>
      <c r="F53" s="78">
        <v>1</v>
      </c>
      <c r="G53" s="19"/>
      <c r="H53" s="79">
        <f t="shared" si="0"/>
        <v>0</v>
      </c>
    </row>
    <row r="54" spans="1:8" s="80" customFormat="1" ht="11.25">
      <c r="A54" s="75"/>
      <c r="B54" s="75"/>
      <c r="C54" s="75"/>
      <c r="D54" s="76"/>
      <c r="E54" s="77"/>
      <c r="F54" s="78"/>
      <c r="G54" s="19"/>
      <c r="H54" s="79"/>
    </row>
    <row r="55" spans="1:10" s="80" customFormat="1" ht="11.25">
      <c r="A55" s="82">
        <v>2</v>
      </c>
      <c r="B55" s="82"/>
      <c r="C55" s="82">
        <v>2</v>
      </c>
      <c r="D55" s="83" t="s">
        <v>1019</v>
      </c>
      <c r="E55" s="84" t="s">
        <v>918</v>
      </c>
      <c r="F55" s="85">
        <v>1</v>
      </c>
      <c r="G55" s="86">
        <f>SUM(H59:H213)</f>
        <v>0</v>
      </c>
      <c r="H55" s="87">
        <f>ROUND(ROUND(G55,2)*F55,2)</f>
        <v>0</v>
      </c>
      <c r="J55" s="81"/>
    </row>
    <row r="56" spans="1:8" s="80" customFormat="1" ht="11.25">
      <c r="A56" s="75"/>
      <c r="B56" s="75"/>
      <c r="C56" s="75" t="s">
        <v>1020</v>
      </c>
      <c r="D56" s="76" t="s">
        <v>1021</v>
      </c>
      <c r="E56" s="77"/>
      <c r="F56" s="78"/>
      <c r="G56" s="19"/>
      <c r="H56" s="79"/>
    </row>
    <row r="57" spans="1:8" s="80" customFormat="1" ht="11.25">
      <c r="A57" s="75"/>
      <c r="B57" s="75"/>
      <c r="C57" s="75" t="s">
        <v>1022</v>
      </c>
      <c r="D57" s="76" t="s">
        <v>1023</v>
      </c>
      <c r="E57" s="77"/>
      <c r="F57" s="78"/>
      <c r="G57" s="19"/>
      <c r="H57" s="79"/>
    </row>
    <row r="58" spans="1:8" s="80" customFormat="1" ht="11.25">
      <c r="A58" s="75"/>
      <c r="B58" s="75"/>
      <c r="C58" s="75" t="s">
        <v>1024</v>
      </c>
      <c r="D58" s="76" t="s">
        <v>1025</v>
      </c>
      <c r="E58" s="77"/>
      <c r="F58" s="78"/>
      <c r="G58" s="19"/>
      <c r="H58" s="79"/>
    </row>
    <row r="59" spans="1:8" s="80" customFormat="1" ht="11.25">
      <c r="A59" s="75"/>
      <c r="B59" s="75"/>
      <c r="C59" s="75" t="s">
        <v>1026</v>
      </c>
      <c r="D59" s="76" t="s">
        <v>1027</v>
      </c>
      <c r="E59" s="77" t="s">
        <v>1028</v>
      </c>
      <c r="F59" s="78">
        <v>60</v>
      </c>
      <c r="G59" s="19"/>
      <c r="H59" s="79">
        <f aca="true" t="shared" si="1" ref="H59:H121">ROUND(ROUND(G59,2)*F59,2)</f>
        <v>0</v>
      </c>
    </row>
    <row r="60" spans="1:8" s="80" customFormat="1" ht="11.25">
      <c r="A60" s="75"/>
      <c r="B60" s="75"/>
      <c r="C60" s="75" t="s">
        <v>1029</v>
      </c>
      <c r="D60" s="76" t="s">
        <v>1030</v>
      </c>
      <c r="E60" s="77" t="s">
        <v>1028</v>
      </c>
      <c r="F60" s="78">
        <v>90</v>
      </c>
      <c r="G60" s="19"/>
      <c r="H60" s="79">
        <f t="shared" si="1"/>
        <v>0</v>
      </c>
    </row>
    <row r="61" spans="1:8" s="80" customFormat="1" ht="11.25">
      <c r="A61" s="75"/>
      <c r="B61" s="75"/>
      <c r="C61" s="75" t="s">
        <v>1031</v>
      </c>
      <c r="D61" s="76" t="s">
        <v>1032</v>
      </c>
      <c r="E61" s="77" t="s">
        <v>1028</v>
      </c>
      <c r="F61" s="78">
        <v>150</v>
      </c>
      <c r="G61" s="19"/>
      <c r="H61" s="79">
        <f t="shared" si="1"/>
        <v>0</v>
      </c>
    </row>
    <row r="62" spans="1:8" s="80" customFormat="1" ht="11.25">
      <c r="A62" s="75"/>
      <c r="B62" s="75"/>
      <c r="C62" s="75" t="s">
        <v>1033</v>
      </c>
      <c r="D62" s="76" t="s">
        <v>1034</v>
      </c>
      <c r="E62" s="77" t="s">
        <v>1028</v>
      </c>
      <c r="F62" s="78">
        <v>150</v>
      </c>
      <c r="G62" s="19"/>
      <c r="H62" s="79">
        <f t="shared" si="1"/>
        <v>0</v>
      </c>
    </row>
    <row r="63" spans="1:8" s="80" customFormat="1" ht="11.25">
      <c r="A63" s="75"/>
      <c r="B63" s="75"/>
      <c r="C63" s="75" t="s">
        <v>1035</v>
      </c>
      <c r="D63" s="76" t="s">
        <v>1036</v>
      </c>
      <c r="E63" s="77"/>
      <c r="F63" s="78"/>
      <c r="G63" s="19"/>
      <c r="H63" s="79"/>
    </row>
    <row r="64" spans="1:8" s="80" customFormat="1" ht="11.25">
      <c r="A64" s="75"/>
      <c r="B64" s="75"/>
      <c r="C64" s="75" t="s">
        <v>1037</v>
      </c>
      <c r="D64" s="76" t="s">
        <v>1038</v>
      </c>
      <c r="E64" s="77"/>
      <c r="F64" s="78"/>
      <c r="G64" s="19"/>
      <c r="H64" s="79"/>
    </row>
    <row r="65" spans="1:8" s="80" customFormat="1" ht="22.5">
      <c r="A65" s="75"/>
      <c r="B65" s="75"/>
      <c r="C65" s="75" t="s">
        <v>1039</v>
      </c>
      <c r="D65" s="76" t="s">
        <v>1040</v>
      </c>
      <c r="E65" s="77" t="s">
        <v>1028</v>
      </c>
      <c r="F65" s="78">
        <v>90</v>
      </c>
      <c r="G65" s="19"/>
      <c r="H65" s="79">
        <f t="shared" si="1"/>
        <v>0</v>
      </c>
    </row>
    <row r="66" spans="1:8" s="80" customFormat="1" ht="11.25">
      <c r="A66" s="75"/>
      <c r="B66" s="75"/>
      <c r="C66" s="75" t="s">
        <v>1041</v>
      </c>
      <c r="D66" s="76" t="s">
        <v>1042</v>
      </c>
      <c r="E66" s="77"/>
      <c r="F66" s="78"/>
      <c r="G66" s="19"/>
      <c r="H66" s="79"/>
    </row>
    <row r="67" spans="1:8" s="80" customFormat="1" ht="33.75">
      <c r="A67" s="75"/>
      <c r="B67" s="75"/>
      <c r="C67" s="75" t="s">
        <v>1043</v>
      </c>
      <c r="D67" s="76" t="s">
        <v>1044</v>
      </c>
      <c r="E67" s="77" t="s">
        <v>1028</v>
      </c>
      <c r="F67" s="78">
        <v>90</v>
      </c>
      <c r="G67" s="19"/>
      <c r="H67" s="79">
        <f t="shared" si="1"/>
        <v>0</v>
      </c>
    </row>
    <row r="68" spans="1:8" s="80" customFormat="1" ht="33.75">
      <c r="A68" s="75"/>
      <c r="B68" s="75"/>
      <c r="C68" s="75" t="s">
        <v>1045</v>
      </c>
      <c r="D68" s="76" t="s">
        <v>1046</v>
      </c>
      <c r="E68" s="77" t="s">
        <v>1028</v>
      </c>
      <c r="F68" s="78">
        <v>90</v>
      </c>
      <c r="G68" s="19"/>
      <c r="H68" s="79">
        <f t="shared" si="1"/>
        <v>0</v>
      </c>
    </row>
    <row r="69" spans="1:8" s="80" customFormat="1" ht="22.5">
      <c r="A69" s="75"/>
      <c r="B69" s="75"/>
      <c r="C69" s="75" t="s">
        <v>1047</v>
      </c>
      <c r="D69" s="76" t="s">
        <v>1048</v>
      </c>
      <c r="E69" s="77"/>
      <c r="F69" s="78"/>
      <c r="G69" s="19"/>
      <c r="H69" s="79"/>
    </row>
    <row r="70" spans="1:8" s="80" customFormat="1" ht="45">
      <c r="A70" s="75"/>
      <c r="B70" s="75"/>
      <c r="C70" s="75" t="s">
        <v>1049</v>
      </c>
      <c r="D70" s="76" t="s">
        <v>1050</v>
      </c>
      <c r="E70" s="77" t="s">
        <v>1028</v>
      </c>
      <c r="F70" s="78">
        <v>60</v>
      </c>
      <c r="G70" s="19"/>
      <c r="H70" s="79">
        <f t="shared" si="1"/>
        <v>0</v>
      </c>
    </row>
    <row r="71" spans="1:8" s="80" customFormat="1" ht="22.5">
      <c r="A71" s="75"/>
      <c r="B71" s="75"/>
      <c r="C71" s="75" t="s">
        <v>1051</v>
      </c>
      <c r="D71" s="76" t="s">
        <v>1052</v>
      </c>
      <c r="E71" s="77" t="s">
        <v>1028</v>
      </c>
      <c r="F71" s="78">
        <v>60</v>
      </c>
      <c r="G71" s="19"/>
      <c r="H71" s="79">
        <f t="shared" si="1"/>
        <v>0</v>
      </c>
    </row>
    <row r="72" spans="1:8" s="80" customFormat="1" ht="22.5">
      <c r="A72" s="75"/>
      <c r="B72" s="75"/>
      <c r="C72" s="75" t="s">
        <v>1053</v>
      </c>
      <c r="D72" s="76" t="s">
        <v>1054</v>
      </c>
      <c r="E72" s="77" t="s">
        <v>1028</v>
      </c>
      <c r="F72" s="78">
        <v>60</v>
      </c>
      <c r="G72" s="19"/>
      <c r="H72" s="79">
        <f t="shared" si="1"/>
        <v>0</v>
      </c>
    </row>
    <row r="73" spans="1:8" s="80" customFormat="1" ht="22.5">
      <c r="A73" s="75"/>
      <c r="B73" s="75"/>
      <c r="C73" s="75" t="s">
        <v>1055</v>
      </c>
      <c r="D73" s="76" t="s">
        <v>1056</v>
      </c>
      <c r="E73" s="77"/>
      <c r="F73" s="78"/>
      <c r="G73" s="19"/>
      <c r="H73" s="79"/>
    </row>
    <row r="74" spans="1:8" s="80" customFormat="1" ht="11.25">
      <c r="A74" s="75"/>
      <c r="B74" s="75"/>
      <c r="C74" s="75" t="s">
        <v>1057</v>
      </c>
      <c r="D74" s="76" t="s">
        <v>1058</v>
      </c>
      <c r="E74" s="77"/>
      <c r="F74" s="78"/>
      <c r="G74" s="19"/>
      <c r="H74" s="79"/>
    </row>
    <row r="75" spans="1:8" s="80" customFormat="1" ht="22.5">
      <c r="A75" s="75"/>
      <c r="B75" s="75"/>
      <c r="C75" s="75" t="s">
        <v>1059</v>
      </c>
      <c r="D75" s="76" t="s">
        <v>1060</v>
      </c>
      <c r="E75" s="77"/>
      <c r="F75" s="78"/>
      <c r="G75" s="19"/>
      <c r="H75" s="79"/>
    </row>
    <row r="76" spans="1:8" s="80" customFormat="1" ht="33.75">
      <c r="A76" s="75"/>
      <c r="B76" s="75"/>
      <c r="C76" s="75" t="s">
        <v>1061</v>
      </c>
      <c r="D76" s="76" t="s">
        <v>1062</v>
      </c>
      <c r="E76" s="77" t="s">
        <v>1018</v>
      </c>
      <c r="F76" s="78">
        <v>1</v>
      </c>
      <c r="G76" s="19"/>
      <c r="H76" s="79">
        <f t="shared" si="1"/>
        <v>0</v>
      </c>
    </row>
    <row r="77" spans="1:8" s="80" customFormat="1" ht="11.25">
      <c r="A77" s="75"/>
      <c r="B77" s="75"/>
      <c r="C77" s="75" t="s">
        <v>1063</v>
      </c>
      <c r="D77" s="76" t="s">
        <v>1064</v>
      </c>
      <c r="E77" s="77"/>
      <c r="F77" s="78"/>
      <c r="G77" s="19"/>
      <c r="H77" s="79">
        <f t="shared" si="1"/>
        <v>0</v>
      </c>
    </row>
    <row r="78" spans="1:8" s="80" customFormat="1" ht="33.75">
      <c r="A78" s="75"/>
      <c r="B78" s="75"/>
      <c r="C78" s="75" t="s">
        <v>1065</v>
      </c>
      <c r="D78" s="76" t="s">
        <v>1066</v>
      </c>
      <c r="E78" s="77" t="s">
        <v>1018</v>
      </c>
      <c r="F78" s="78">
        <v>1</v>
      </c>
      <c r="G78" s="19"/>
      <c r="H78" s="79">
        <f t="shared" si="1"/>
        <v>0</v>
      </c>
    </row>
    <row r="79" spans="1:8" s="80" customFormat="1" ht="22.5">
      <c r="A79" s="75"/>
      <c r="B79" s="75"/>
      <c r="C79" s="75" t="s">
        <v>1067</v>
      </c>
      <c r="D79" s="76" t="s">
        <v>1068</v>
      </c>
      <c r="E79" s="77"/>
      <c r="F79" s="78"/>
      <c r="G79" s="19"/>
      <c r="H79" s="79"/>
    </row>
    <row r="80" spans="1:8" s="80" customFormat="1" ht="11.25">
      <c r="A80" s="75"/>
      <c r="B80" s="75"/>
      <c r="C80" s="75" t="s">
        <v>1069</v>
      </c>
      <c r="D80" s="76" t="s">
        <v>1070</v>
      </c>
      <c r="E80" s="77"/>
      <c r="F80" s="78"/>
      <c r="G80" s="19"/>
      <c r="H80" s="79"/>
    </row>
    <row r="81" spans="1:8" s="80" customFormat="1" ht="11.25">
      <c r="A81" s="75"/>
      <c r="B81" s="75"/>
      <c r="C81" s="75" t="s">
        <v>1071</v>
      </c>
      <c r="D81" s="76" t="s">
        <v>1072</v>
      </c>
      <c r="E81" s="77"/>
      <c r="F81" s="78"/>
      <c r="G81" s="19"/>
      <c r="H81" s="79"/>
    </row>
    <row r="82" spans="1:8" s="80" customFormat="1" ht="22.5">
      <c r="A82" s="75"/>
      <c r="B82" s="75"/>
      <c r="C82" s="75" t="s">
        <v>1073</v>
      </c>
      <c r="D82" s="76" t="s">
        <v>1074</v>
      </c>
      <c r="E82" s="77" t="s">
        <v>980</v>
      </c>
      <c r="F82" s="78">
        <v>6</v>
      </c>
      <c r="G82" s="19"/>
      <c r="H82" s="79">
        <f t="shared" si="1"/>
        <v>0</v>
      </c>
    </row>
    <row r="83" spans="1:8" s="80" customFormat="1" ht="22.5">
      <c r="A83" s="75"/>
      <c r="B83" s="75"/>
      <c r="C83" s="75" t="s">
        <v>1075</v>
      </c>
      <c r="D83" s="76" t="s">
        <v>1076</v>
      </c>
      <c r="E83" s="77" t="s">
        <v>980</v>
      </c>
      <c r="F83" s="78">
        <v>2</v>
      </c>
      <c r="G83" s="19"/>
      <c r="H83" s="79">
        <f t="shared" si="1"/>
        <v>0</v>
      </c>
    </row>
    <row r="84" spans="1:8" s="80" customFormat="1" ht="22.5">
      <c r="A84" s="75"/>
      <c r="B84" s="75"/>
      <c r="C84" s="75" t="s">
        <v>1077</v>
      </c>
      <c r="D84" s="76" t="s">
        <v>1078</v>
      </c>
      <c r="E84" s="77" t="s">
        <v>980</v>
      </c>
      <c r="F84" s="78">
        <v>1</v>
      </c>
      <c r="G84" s="19"/>
      <c r="H84" s="79">
        <f t="shared" si="1"/>
        <v>0</v>
      </c>
    </row>
    <row r="85" spans="1:8" s="80" customFormat="1" ht="11.25">
      <c r="A85" s="75"/>
      <c r="B85" s="75"/>
      <c r="C85" s="75" t="s">
        <v>1079</v>
      </c>
      <c r="D85" s="76" t="s">
        <v>1080</v>
      </c>
      <c r="E85" s="77"/>
      <c r="F85" s="78"/>
      <c r="G85" s="19"/>
      <c r="H85" s="79"/>
    </row>
    <row r="86" spans="1:8" s="80" customFormat="1" ht="22.5">
      <c r="A86" s="75"/>
      <c r="B86" s="75"/>
      <c r="C86" s="75" t="s">
        <v>1081</v>
      </c>
      <c r="D86" s="76" t="s">
        <v>1082</v>
      </c>
      <c r="E86" s="77"/>
      <c r="F86" s="78"/>
      <c r="G86" s="19"/>
      <c r="H86" s="79"/>
    </row>
    <row r="87" spans="1:8" s="80" customFormat="1" ht="22.5">
      <c r="A87" s="75"/>
      <c r="B87" s="75"/>
      <c r="C87" s="75" t="s">
        <v>1083</v>
      </c>
      <c r="D87" s="76" t="s">
        <v>1084</v>
      </c>
      <c r="E87" s="77" t="s">
        <v>980</v>
      </c>
      <c r="F87" s="78">
        <v>10</v>
      </c>
      <c r="G87" s="19"/>
      <c r="H87" s="79">
        <f t="shared" si="1"/>
        <v>0</v>
      </c>
    </row>
    <row r="88" spans="1:8" s="80" customFormat="1" ht="22.5">
      <c r="A88" s="75"/>
      <c r="B88" s="75"/>
      <c r="C88" s="75" t="s">
        <v>1085</v>
      </c>
      <c r="D88" s="76" t="s">
        <v>1086</v>
      </c>
      <c r="E88" s="77" t="s">
        <v>959</v>
      </c>
      <c r="F88" s="78">
        <v>10</v>
      </c>
      <c r="G88" s="19"/>
      <c r="H88" s="79">
        <f t="shared" si="1"/>
        <v>0</v>
      </c>
    </row>
    <row r="89" spans="1:8" s="80" customFormat="1" ht="11.25">
      <c r="A89" s="75"/>
      <c r="B89" s="75"/>
      <c r="C89" s="75" t="s">
        <v>1087</v>
      </c>
      <c r="D89" s="76" t="s">
        <v>1088</v>
      </c>
      <c r="E89" s="77"/>
      <c r="F89" s="78"/>
      <c r="G89" s="19"/>
      <c r="H89" s="79"/>
    </row>
    <row r="90" spans="1:8" s="80" customFormat="1" ht="11.25">
      <c r="A90" s="75"/>
      <c r="B90" s="75"/>
      <c r="C90" s="75" t="s">
        <v>1089</v>
      </c>
      <c r="D90" s="76" t="s">
        <v>1090</v>
      </c>
      <c r="E90" s="77"/>
      <c r="F90" s="78"/>
      <c r="G90" s="19"/>
      <c r="H90" s="79"/>
    </row>
    <row r="91" spans="1:8" s="80" customFormat="1" ht="22.5">
      <c r="A91" s="75"/>
      <c r="B91" s="75"/>
      <c r="C91" s="75" t="s">
        <v>1091</v>
      </c>
      <c r="D91" s="76" t="s">
        <v>1092</v>
      </c>
      <c r="E91" s="77" t="s">
        <v>959</v>
      </c>
      <c r="F91" s="78">
        <v>138.8</v>
      </c>
      <c r="G91" s="19"/>
      <c r="H91" s="79">
        <f t="shared" si="1"/>
        <v>0</v>
      </c>
    </row>
    <row r="92" spans="1:8" s="80" customFormat="1" ht="11.25">
      <c r="A92" s="75"/>
      <c r="B92" s="75"/>
      <c r="C92" s="75" t="s">
        <v>1093</v>
      </c>
      <c r="D92" s="76" t="s">
        <v>1094</v>
      </c>
      <c r="E92" s="77"/>
      <c r="F92" s="78"/>
      <c r="G92" s="19"/>
      <c r="H92" s="79"/>
    </row>
    <row r="93" spans="1:8" s="80" customFormat="1" ht="11.25">
      <c r="A93" s="75"/>
      <c r="B93" s="75"/>
      <c r="C93" s="75" t="s">
        <v>1095</v>
      </c>
      <c r="D93" s="76" t="s">
        <v>1096</v>
      </c>
      <c r="E93" s="77"/>
      <c r="F93" s="78"/>
      <c r="G93" s="19"/>
      <c r="H93" s="79"/>
    </row>
    <row r="94" spans="1:8" s="80" customFormat="1" ht="11.25">
      <c r="A94" s="75"/>
      <c r="B94" s="75"/>
      <c r="C94" s="75" t="s">
        <v>1097</v>
      </c>
      <c r="D94" s="76" t="s">
        <v>1098</v>
      </c>
      <c r="E94" s="77" t="s">
        <v>980</v>
      </c>
      <c r="F94" s="78">
        <v>9</v>
      </c>
      <c r="G94" s="19"/>
      <c r="H94" s="79">
        <f t="shared" si="1"/>
        <v>0</v>
      </c>
    </row>
    <row r="95" spans="1:8" s="80" customFormat="1" ht="11.25">
      <c r="A95" s="75"/>
      <c r="B95" s="75"/>
      <c r="C95" s="75" t="s">
        <v>1099</v>
      </c>
      <c r="D95" s="76" t="s">
        <v>1100</v>
      </c>
      <c r="E95" s="77"/>
      <c r="F95" s="78"/>
      <c r="G95" s="19"/>
      <c r="H95" s="79"/>
    </row>
    <row r="96" spans="1:8" s="80" customFormat="1" ht="11.25">
      <c r="A96" s="75"/>
      <c r="B96" s="75"/>
      <c r="C96" s="75" t="s">
        <v>1101</v>
      </c>
      <c r="D96" s="76" t="s">
        <v>1102</v>
      </c>
      <c r="E96" s="77" t="s">
        <v>980</v>
      </c>
      <c r="F96" s="78">
        <v>9</v>
      </c>
      <c r="G96" s="19"/>
      <c r="H96" s="79">
        <f t="shared" si="1"/>
        <v>0</v>
      </c>
    </row>
    <row r="97" spans="1:8" s="80" customFormat="1" ht="11.25">
      <c r="A97" s="75"/>
      <c r="B97" s="75"/>
      <c r="C97" s="75" t="s">
        <v>1103</v>
      </c>
      <c r="D97" s="76" t="s">
        <v>1104</v>
      </c>
      <c r="E97" s="77"/>
      <c r="F97" s="78"/>
      <c r="G97" s="19"/>
      <c r="H97" s="79"/>
    </row>
    <row r="98" spans="1:8" s="80" customFormat="1" ht="22.5">
      <c r="A98" s="75"/>
      <c r="B98" s="75"/>
      <c r="C98" s="75" t="s">
        <v>1105</v>
      </c>
      <c r="D98" s="76" t="s">
        <v>1106</v>
      </c>
      <c r="E98" s="77" t="s">
        <v>959</v>
      </c>
      <c r="F98" s="78">
        <v>205</v>
      </c>
      <c r="G98" s="19"/>
      <c r="H98" s="79">
        <f t="shared" si="1"/>
        <v>0</v>
      </c>
    </row>
    <row r="99" spans="1:8" s="80" customFormat="1" ht="11.25">
      <c r="A99" s="75"/>
      <c r="B99" s="75"/>
      <c r="C99" s="75" t="s">
        <v>1107</v>
      </c>
      <c r="D99" s="76" t="s">
        <v>1108</v>
      </c>
      <c r="E99" s="77"/>
      <c r="F99" s="78"/>
      <c r="G99" s="19"/>
      <c r="H99" s="79"/>
    </row>
    <row r="100" spans="1:8" s="80" customFormat="1" ht="22.5">
      <c r="A100" s="75"/>
      <c r="B100" s="75"/>
      <c r="C100" s="75" t="s">
        <v>1109</v>
      </c>
      <c r="D100" s="76" t="s">
        <v>1110</v>
      </c>
      <c r="E100" s="77" t="s">
        <v>980</v>
      </c>
      <c r="F100" s="78">
        <v>6</v>
      </c>
      <c r="G100" s="19"/>
      <c r="H100" s="79">
        <f t="shared" si="1"/>
        <v>0</v>
      </c>
    </row>
    <row r="101" spans="1:8" s="80" customFormat="1" ht="11.25">
      <c r="A101" s="75"/>
      <c r="B101" s="75"/>
      <c r="C101" s="75" t="s">
        <v>1111</v>
      </c>
      <c r="D101" s="76" t="s">
        <v>1112</v>
      </c>
      <c r="E101" s="77"/>
      <c r="F101" s="78"/>
      <c r="G101" s="19"/>
      <c r="H101" s="79"/>
    </row>
    <row r="102" spans="1:8" s="80" customFormat="1" ht="22.5">
      <c r="A102" s="75"/>
      <c r="B102" s="75"/>
      <c r="C102" s="75" t="s">
        <v>1113</v>
      </c>
      <c r="D102" s="76" t="s">
        <v>1114</v>
      </c>
      <c r="E102" s="77" t="s">
        <v>941</v>
      </c>
      <c r="F102" s="78">
        <v>107</v>
      </c>
      <c r="G102" s="19"/>
      <c r="H102" s="79">
        <f t="shared" si="1"/>
        <v>0</v>
      </c>
    </row>
    <row r="103" spans="1:8" s="80" customFormat="1" ht="22.5">
      <c r="A103" s="75"/>
      <c r="B103" s="75"/>
      <c r="C103" s="75" t="s">
        <v>1115</v>
      </c>
      <c r="D103" s="76" t="s">
        <v>1116</v>
      </c>
      <c r="E103" s="77"/>
      <c r="F103" s="78"/>
      <c r="G103" s="19"/>
      <c r="H103" s="79"/>
    </row>
    <row r="104" spans="1:8" s="80" customFormat="1" ht="45">
      <c r="A104" s="75"/>
      <c r="B104" s="75"/>
      <c r="C104" s="75" t="s">
        <v>1117</v>
      </c>
      <c r="D104" s="76" t="s">
        <v>1118</v>
      </c>
      <c r="E104" s="77" t="s">
        <v>980</v>
      </c>
      <c r="F104" s="78">
        <v>12</v>
      </c>
      <c r="G104" s="19"/>
      <c r="H104" s="79">
        <f t="shared" si="1"/>
        <v>0</v>
      </c>
    </row>
    <row r="105" spans="1:8" s="80" customFormat="1" ht="22.5">
      <c r="A105" s="75"/>
      <c r="B105" s="75"/>
      <c r="C105" s="75" t="s">
        <v>1119</v>
      </c>
      <c r="D105" s="76" t="s">
        <v>1120</v>
      </c>
      <c r="E105" s="77"/>
      <c r="F105" s="78"/>
      <c r="G105" s="19"/>
      <c r="H105" s="79"/>
    </row>
    <row r="106" spans="1:8" s="80" customFormat="1" ht="11.25">
      <c r="A106" s="75"/>
      <c r="B106" s="75"/>
      <c r="C106" s="75" t="s">
        <v>1121</v>
      </c>
      <c r="D106" s="76" t="s">
        <v>1122</v>
      </c>
      <c r="E106" s="77" t="s">
        <v>980</v>
      </c>
      <c r="F106" s="78">
        <v>2</v>
      </c>
      <c r="G106" s="19"/>
      <c r="H106" s="79">
        <f t="shared" si="1"/>
        <v>0</v>
      </c>
    </row>
    <row r="107" spans="1:8" s="80" customFormat="1" ht="22.5">
      <c r="A107" s="75"/>
      <c r="B107" s="75"/>
      <c r="C107" s="75" t="s">
        <v>1123</v>
      </c>
      <c r="D107" s="76" t="s">
        <v>0</v>
      </c>
      <c r="E107" s="77" t="s">
        <v>980</v>
      </c>
      <c r="F107" s="78">
        <v>1</v>
      </c>
      <c r="G107" s="19"/>
      <c r="H107" s="79">
        <f t="shared" si="1"/>
        <v>0</v>
      </c>
    </row>
    <row r="108" spans="1:8" s="80" customFormat="1" ht="11.25">
      <c r="A108" s="75"/>
      <c r="B108" s="75"/>
      <c r="C108" s="75" t="s">
        <v>1</v>
      </c>
      <c r="D108" s="76" t="s">
        <v>2</v>
      </c>
      <c r="E108" s="77"/>
      <c r="F108" s="78"/>
      <c r="G108" s="19"/>
      <c r="H108" s="79"/>
    </row>
    <row r="109" spans="1:8" s="80" customFormat="1" ht="33.75">
      <c r="A109" s="75"/>
      <c r="B109" s="75"/>
      <c r="C109" s="75" t="s">
        <v>3</v>
      </c>
      <c r="D109" s="76" t="s">
        <v>4</v>
      </c>
      <c r="E109" s="77" t="s">
        <v>959</v>
      </c>
      <c r="F109" s="78">
        <v>74</v>
      </c>
      <c r="G109" s="19"/>
      <c r="H109" s="79">
        <f t="shared" si="1"/>
        <v>0</v>
      </c>
    </row>
    <row r="110" spans="1:8" s="80" customFormat="1" ht="22.5">
      <c r="A110" s="75"/>
      <c r="B110" s="75"/>
      <c r="C110" s="75" t="s">
        <v>5</v>
      </c>
      <c r="D110" s="76" t="s">
        <v>6</v>
      </c>
      <c r="E110" s="77"/>
      <c r="F110" s="78"/>
      <c r="G110" s="19"/>
      <c r="H110" s="79"/>
    </row>
    <row r="111" spans="1:8" s="80" customFormat="1" ht="22.5">
      <c r="A111" s="75"/>
      <c r="B111" s="75"/>
      <c r="C111" s="75" t="s">
        <v>7</v>
      </c>
      <c r="D111" s="76" t="s">
        <v>8</v>
      </c>
      <c r="E111" s="77"/>
      <c r="F111" s="78"/>
      <c r="G111" s="19"/>
      <c r="H111" s="79"/>
    </row>
    <row r="112" spans="1:8" s="80" customFormat="1" ht="22.5">
      <c r="A112" s="75"/>
      <c r="B112" s="75"/>
      <c r="C112" s="75" t="s">
        <v>9</v>
      </c>
      <c r="D112" s="76" t="s">
        <v>10</v>
      </c>
      <c r="E112" s="77" t="s">
        <v>980</v>
      </c>
      <c r="F112" s="78">
        <v>6</v>
      </c>
      <c r="G112" s="19"/>
      <c r="H112" s="79">
        <f t="shared" si="1"/>
        <v>0</v>
      </c>
    </row>
    <row r="113" spans="1:8" s="80" customFormat="1" ht="11.25">
      <c r="A113" s="75"/>
      <c r="B113" s="75"/>
      <c r="C113" s="75" t="s">
        <v>11</v>
      </c>
      <c r="D113" s="76" t="s">
        <v>12</v>
      </c>
      <c r="E113" s="77"/>
      <c r="F113" s="78"/>
      <c r="G113" s="19"/>
      <c r="H113" s="79"/>
    </row>
    <row r="114" spans="1:8" s="80" customFormat="1" ht="22.5">
      <c r="A114" s="75"/>
      <c r="B114" s="75"/>
      <c r="C114" s="75" t="s">
        <v>13</v>
      </c>
      <c r="D114" s="76" t="s">
        <v>14</v>
      </c>
      <c r="E114" s="77" t="s">
        <v>941</v>
      </c>
      <c r="F114" s="78">
        <v>148</v>
      </c>
      <c r="G114" s="19"/>
      <c r="H114" s="79">
        <f t="shared" si="1"/>
        <v>0</v>
      </c>
    </row>
    <row r="115" spans="1:8" s="80" customFormat="1" ht="22.5">
      <c r="A115" s="75"/>
      <c r="B115" s="75"/>
      <c r="C115" s="75" t="s">
        <v>15</v>
      </c>
      <c r="D115" s="76" t="s">
        <v>16</v>
      </c>
      <c r="E115" s="77"/>
      <c r="F115" s="78"/>
      <c r="G115" s="19"/>
      <c r="H115" s="79"/>
    </row>
    <row r="116" spans="1:8" s="80" customFormat="1" ht="22.5">
      <c r="A116" s="75"/>
      <c r="B116" s="75"/>
      <c r="C116" s="75" t="s">
        <v>17</v>
      </c>
      <c r="D116" s="76" t="s">
        <v>18</v>
      </c>
      <c r="E116" s="77" t="s">
        <v>980</v>
      </c>
      <c r="F116" s="78">
        <v>8</v>
      </c>
      <c r="G116" s="19"/>
      <c r="H116" s="79">
        <f t="shared" si="1"/>
        <v>0</v>
      </c>
    </row>
    <row r="117" spans="1:8" s="80" customFormat="1" ht="22.5">
      <c r="A117" s="75"/>
      <c r="B117" s="75"/>
      <c r="C117" s="75" t="s">
        <v>19</v>
      </c>
      <c r="D117" s="76" t="s">
        <v>20</v>
      </c>
      <c r="E117" s="77"/>
      <c r="F117" s="78"/>
      <c r="G117" s="19"/>
      <c r="H117" s="79"/>
    </row>
    <row r="118" spans="1:8" s="80" customFormat="1" ht="11.25">
      <c r="A118" s="75"/>
      <c r="B118" s="75"/>
      <c r="C118" s="75" t="s">
        <v>21</v>
      </c>
      <c r="D118" s="76" t="s">
        <v>22</v>
      </c>
      <c r="E118" s="77" t="s">
        <v>980</v>
      </c>
      <c r="F118" s="78">
        <v>1</v>
      </c>
      <c r="G118" s="19"/>
      <c r="H118" s="79">
        <f t="shared" si="1"/>
        <v>0</v>
      </c>
    </row>
    <row r="119" spans="1:8" s="80" customFormat="1" ht="22.5">
      <c r="A119" s="75"/>
      <c r="B119" s="75"/>
      <c r="C119" s="75" t="s">
        <v>23</v>
      </c>
      <c r="D119" s="76" t="s">
        <v>24</v>
      </c>
      <c r="E119" s="77" t="s">
        <v>980</v>
      </c>
      <c r="F119" s="78">
        <v>1</v>
      </c>
      <c r="G119" s="19"/>
      <c r="H119" s="79">
        <f t="shared" si="1"/>
        <v>0</v>
      </c>
    </row>
    <row r="120" spans="1:8" s="80" customFormat="1" ht="22.5">
      <c r="A120" s="75"/>
      <c r="B120" s="75"/>
      <c r="C120" s="75" t="s">
        <v>25</v>
      </c>
      <c r="D120" s="76" t="s">
        <v>26</v>
      </c>
      <c r="E120" s="77"/>
      <c r="F120" s="78"/>
      <c r="G120" s="19"/>
      <c r="H120" s="79"/>
    </row>
    <row r="121" spans="1:8" s="80" customFormat="1" ht="22.5">
      <c r="A121" s="75"/>
      <c r="B121" s="75"/>
      <c r="C121" s="75" t="s">
        <v>27</v>
      </c>
      <c r="D121" s="76" t="s">
        <v>28</v>
      </c>
      <c r="E121" s="77" t="s">
        <v>959</v>
      </c>
      <c r="F121" s="78">
        <v>37</v>
      </c>
      <c r="G121" s="19"/>
      <c r="H121" s="79">
        <f t="shared" si="1"/>
        <v>0</v>
      </c>
    </row>
    <row r="122" spans="1:8" s="80" customFormat="1" ht="11.25">
      <c r="A122" s="75"/>
      <c r="B122" s="75"/>
      <c r="C122" s="75" t="s">
        <v>29</v>
      </c>
      <c r="D122" s="76" t="s">
        <v>925</v>
      </c>
      <c r="E122" s="77"/>
      <c r="F122" s="78"/>
      <c r="G122" s="19"/>
      <c r="H122" s="79"/>
    </row>
    <row r="123" spans="1:8" s="80" customFormat="1" ht="11.25">
      <c r="A123" s="75"/>
      <c r="B123" s="75"/>
      <c r="C123" s="75" t="s">
        <v>30</v>
      </c>
      <c r="D123" s="76" t="s">
        <v>31</v>
      </c>
      <c r="E123" s="77"/>
      <c r="F123" s="78"/>
      <c r="G123" s="19"/>
      <c r="H123" s="79"/>
    </row>
    <row r="124" spans="1:8" s="80" customFormat="1" ht="22.5">
      <c r="A124" s="75"/>
      <c r="B124" s="75"/>
      <c r="C124" s="75" t="s">
        <v>32</v>
      </c>
      <c r="D124" s="76" t="s">
        <v>33</v>
      </c>
      <c r="E124" s="77"/>
      <c r="F124" s="78"/>
      <c r="G124" s="19"/>
      <c r="H124" s="79"/>
    </row>
    <row r="125" spans="1:8" s="80" customFormat="1" ht="11.25">
      <c r="A125" s="75"/>
      <c r="B125" s="75"/>
      <c r="C125" s="75" t="s">
        <v>34</v>
      </c>
      <c r="D125" s="76" t="s">
        <v>35</v>
      </c>
      <c r="E125" s="77" t="s">
        <v>928</v>
      </c>
      <c r="F125" s="78">
        <v>46.57</v>
      </c>
      <c r="G125" s="19"/>
      <c r="H125" s="79">
        <f aca="true" t="shared" si="2" ref="H125:H184">ROUND(ROUND(G125,2)*F125,2)</f>
        <v>0</v>
      </c>
    </row>
    <row r="126" spans="1:8" s="80" customFormat="1" ht="33.75">
      <c r="A126" s="75"/>
      <c r="B126" s="75"/>
      <c r="C126" s="75" t="s">
        <v>36</v>
      </c>
      <c r="D126" s="76" t="s">
        <v>37</v>
      </c>
      <c r="E126" s="77" t="s">
        <v>928</v>
      </c>
      <c r="F126" s="78">
        <v>65.5</v>
      </c>
      <c r="G126" s="19"/>
      <c r="H126" s="79">
        <f t="shared" si="2"/>
        <v>0</v>
      </c>
    </row>
    <row r="127" spans="1:8" s="80" customFormat="1" ht="11.25">
      <c r="A127" s="75"/>
      <c r="B127" s="75"/>
      <c r="C127" s="75" t="s">
        <v>38</v>
      </c>
      <c r="D127" s="76" t="s">
        <v>39</v>
      </c>
      <c r="E127" s="77"/>
      <c r="F127" s="78"/>
      <c r="G127" s="19"/>
      <c r="H127" s="79"/>
    </row>
    <row r="128" spans="1:8" s="80" customFormat="1" ht="22.5">
      <c r="A128" s="75"/>
      <c r="B128" s="75"/>
      <c r="C128" s="75" t="s">
        <v>40</v>
      </c>
      <c r="D128" s="76" t="s">
        <v>41</v>
      </c>
      <c r="E128" s="77" t="s">
        <v>983</v>
      </c>
      <c r="F128" s="78">
        <v>2800</v>
      </c>
      <c r="G128" s="19"/>
      <c r="H128" s="79">
        <f t="shared" si="2"/>
        <v>0</v>
      </c>
    </row>
    <row r="129" spans="1:8" s="80" customFormat="1" ht="11.25">
      <c r="A129" s="75"/>
      <c r="B129" s="75"/>
      <c r="C129" s="75" t="s">
        <v>42</v>
      </c>
      <c r="D129" s="76" t="s">
        <v>43</v>
      </c>
      <c r="E129" s="77"/>
      <c r="F129" s="78"/>
      <c r="G129" s="19"/>
      <c r="H129" s="79"/>
    </row>
    <row r="130" spans="1:8" s="80" customFormat="1" ht="22.5">
      <c r="A130" s="75"/>
      <c r="B130" s="75"/>
      <c r="C130" s="75" t="s">
        <v>44</v>
      </c>
      <c r="D130" s="76" t="s">
        <v>45</v>
      </c>
      <c r="E130" s="77" t="s">
        <v>941</v>
      </c>
      <c r="F130" s="78">
        <v>1197.26</v>
      </c>
      <c r="G130" s="19"/>
      <c r="H130" s="79">
        <f t="shared" si="2"/>
        <v>0</v>
      </c>
    </row>
    <row r="131" spans="1:8" s="80" customFormat="1" ht="22.5">
      <c r="A131" s="75"/>
      <c r="B131" s="75"/>
      <c r="C131" s="75" t="s">
        <v>46</v>
      </c>
      <c r="D131" s="76" t="s">
        <v>47</v>
      </c>
      <c r="E131" s="77" t="s">
        <v>941</v>
      </c>
      <c r="F131" s="78">
        <v>1432.71</v>
      </c>
      <c r="G131" s="19"/>
      <c r="H131" s="79">
        <f t="shared" si="2"/>
        <v>0</v>
      </c>
    </row>
    <row r="132" spans="1:8" s="80" customFormat="1" ht="11.25">
      <c r="A132" s="75"/>
      <c r="B132" s="75"/>
      <c r="C132" s="75" t="s">
        <v>48</v>
      </c>
      <c r="D132" s="76" t="s">
        <v>49</v>
      </c>
      <c r="E132" s="77"/>
      <c r="F132" s="78"/>
      <c r="G132" s="19"/>
      <c r="H132" s="79"/>
    </row>
    <row r="133" spans="1:8" s="80" customFormat="1" ht="11.25">
      <c r="A133" s="75"/>
      <c r="B133" s="75"/>
      <c r="C133" s="75" t="s">
        <v>50</v>
      </c>
      <c r="D133" s="76" t="s">
        <v>51</v>
      </c>
      <c r="E133" s="77"/>
      <c r="F133" s="78"/>
      <c r="G133" s="19"/>
      <c r="H133" s="79"/>
    </row>
    <row r="134" spans="1:8" s="80" customFormat="1" ht="22.5">
      <c r="A134" s="75"/>
      <c r="B134" s="75" t="s">
        <v>919</v>
      </c>
      <c r="C134" s="75" t="s">
        <v>52</v>
      </c>
      <c r="D134" s="76" t="s">
        <v>932</v>
      </c>
      <c r="E134" s="77" t="s">
        <v>928</v>
      </c>
      <c r="F134" s="78">
        <v>2872.41</v>
      </c>
      <c r="G134" s="19"/>
      <c r="H134" s="79">
        <f t="shared" si="2"/>
        <v>0</v>
      </c>
    </row>
    <row r="135" spans="1:8" s="80" customFormat="1" ht="22.5">
      <c r="A135" s="75"/>
      <c r="B135" s="75" t="s">
        <v>919</v>
      </c>
      <c r="C135" s="75" t="s">
        <v>53</v>
      </c>
      <c r="D135" s="76" t="s">
        <v>934</v>
      </c>
      <c r="E135" s="77" t="s">
        <v>928</v>
      </c>
      <c r="F135" s="78">
        <v>2872.41</v>
      </c>
      <c r="G135" s="19"/>
      <c r="H135" s="79">
        <f t="shared" si="2"/>
        <v>0</v>
      </c>
    </row>
    <row r="136" spans="1:8" s="80" customFormat="1" ht="22.5">
      <c r="A136" s="75"/>
      <c r="B136" s="75" t="s">
        <v>919</v>
      </c>
      <c r="C136" s="75" t="s">
        <v>54</v>
      </c>
      <c r="D136" s="76" t="s">
        <v>936</v>
      </c>
      <c r="E136" s="77" t="s">
        <v>928</v>
      </c>
      <c r="F136" s="78">
        <v>2872.41</v>
      </c>
      <c r="G136" s="19"/>
      <c r="H136" s="79">
        <f t="shared" si="2"/>
        <v>0</v>
      </c>
    </row>
    <row r="137" spans="1:8" s="80" customFormat="1" ht="11.25">
      <c r="A137" s="75"/>
      <c r="B137" s="75"/>
      <c r="C137" s="75" t="s">
        <v>55</v>
      </c>
      <c r="D137" s="76" t="s">
        <v>56</v>
      </c>
      <c r="E137" s="77"/>
      <c r="F137" s="78"/>
      <c r="G137" s="19"/>
      <c r="H137" s="79"/>
    </row>
    <row r="138" spans="1:8" s="80" customFormat="1" ht="11.25">
      <c r="A138" s="75"/>
      <c r="B138" s="75"/>
      <c r="C138" s="75" t="s">
        <v>57</v>
      </c>
      <c r="D138" s="76" t="s">
        <v>58</v>
      </c>
      <c r="E138" s="77"/>
      <c r="F138" s="78"/>
      <c r="G138" s="19"/>
      <c r="H138" s="79"/>
    </row>
    <row r="139" spans="1:8" s="80" customFormat="1" ht="22.5">
      <c r="A139" s="75"/>
      <c r="B139" s="75"/>
      <c r="C139" s="75" t="s">
        <v>59</v>
      </c>
      <c r="D139" s="76" t="s">
        <v>60</v>
      </c>
      <c r="E139" s="77" t="s">
        <v>941</v>
      </c>
      <c r="F139" s="78">
        <v>148.14</v>
      </c>
      <c r="G139" s="19"/>
      <c r="H139" s="79">
        <f t="shared" si="2"/>
        <v>0</v>
      </c>
    </row>
    <row r="140" spans="1:8" s="80" customFormat="1" ht="22.5">
      <c r="A140" s="75"/>
      <c r="B140" s="75"/>
      <c r="C140" s="75" t="s">
        <v>61</v>
      </c>
      <c r="D140" s="76" t="s">
        <v>62</v>
      </c>
      <c r="E140" s="77"/>
      <c r="F140" s="78"/>
      <c r="G140" s="19"/>
      <c r="H140" s="79"/>
    </row>
    <row r="141" spans="1:8" s="80" customFormat="1" ht="22.5">
      <c r="A141" s="75"/>
      <c r="B141" s="75"/>
      <c r="C141" s="75" t="s">
        <v>63</v>
      </c>
      <c r="D141" s="76" t="s">
        <v>64</v>
      </c>
      <c r="E141" s="77" t="s">
        <v>928</v>
      </c>
      <c r="F141" s="78">
        <v>116.78</v>
      </c>
      <c r="G141" s="19"/>
      <c r="H141" s="79">
        <f t="shared" si="2"/>
        <v>0</v>
      </c>
    </row>
    <row r="142" spans="1:8" s="80" customFormat="1" ht="11.25">
      <c r="A142" s="75"/>
      <c r="B142" s="75"/>
      <c r="C142" s="75" t="s">
        <v>65</v>
      </c>
      <c r="D142" s="76" t="s">
        <v>66</v>
      </c>
      <c r="E142" s="77"/>
      <c r="F142" s="78"/>
      <c r="G142" s="19"/>
      <c r="H142" s="79"/>
    </row>
    <row r="143" spans="1:8" s="80" customFormat="1" ht="22.5">
      <c r="A143" s="75"/>
      <c r="B143" s="75"/>
      <c r="C143" s="75" t="s">
        <v>67</v>
      </c>
      <c r="D143" s="76" t="s">
        <v>68</v>
      </c>
      <c r="E143" s="77"/>
      <c r="F143" s="78"/>
      <c r="G143" s="19"/>
      <c r="H143" s="79"/>
    </row>
    <row r="144" spans="1:8" s="80" customFormat="1" ht="11.25">
      <c r="A144" s="75"/>
      <c r="B144" s="75" t="s">
        <v>919</v>
      </c>
      <c r="C144" s="75" t="s">
        <v>69</v>
      </c>
      <c r="D144" s="76" t="s">
        <v>70</v>
      </c>
      <c r="E144" s="77" t="s">
        <v>928</v>
      </c>
      <c r="F144" s="78">
        <v>5163.83</v>
      </c>
      <c r="G144" s="19"/>
      <c r="H144" s="79">
        <f t="shared" si="2"/>
        <v>0</v>
      </c>
    </row>
    <row r="145" spans="1:8" s="80" customFormat="1" ht="22.5">
      <c r="A145" s="75"/>
      <c r="B145" s="75"/>
      <c r="C145" s="75" t="s">
        <v>71</v>
      </c>
      <c r="D145" s="76" t="s">
        <v>72</v>
      </c>
      <c r="E145" s="77"/>
      <c r="F145" s="78"/>
      <c r="G145" s="19"/>
      <c r="H145" s="79"/>
    </row>
    <row r="146" spans="1:8" s="80" customFormat="1" ht="33.75">
      <c r="A146" s="75"/>
      <c r="B146" s="75"/>
      <c r="C146" s="75" t="s">
        <v>73</v>
      </c>
      <c r="D146" s="76" t="s">
        <v>74</v>
      </c>
      <c r="E146" s="77" t="s">
        <v>928</v>
      </c>
      <c r="F146" s="78">
        <v>5163.83</v>
      </c>
      <c r="G146" s="19"/>
      <c r="H146" s="79">
        <f t="shared" si="2"/>
        <v>0</v>
      </c>
    </row>
    <row r="147" spans="1:8" s="80" customFormat="1" ht="33.75">
      <c r="A147" s="75"/>
      <c r="B147" s="75"/>
      <c r="C147" s="75" t="s">
        <v>75</v>
      </c>
      <c r="D147" s="76" t="s">
        <v>76</v>
      </c>
      <c r="E147" s="77"/>
      <c r="F147" s="78"/>
      <c r="G147" s="19"/>
      <c r="H147" s="79"/>
    </row>
    <row r="148" spans="1:8" s="80" customFormat="1" ht="33.75">
      <c r="A148" s="75"/>
      <c r="B148" s="75" t="s">
        <v>919</v>
      </c>
      <c r="C148" s="75" t="s">
        <v>77</v>
      </c>
      <c r="D148" s="76" t="s">
        <v>78</v>
      </c>
      <c r="E148" s="77" t="s">
        <v>941</v>
      </c>
      <c r="F148" s="78">
        <v>25819.13</v>
      </c>
      <c r="G148" s="19"/>
      <c r="H148" s="79">
        <f t="shared" si="2"/>
        <v>0</v>
      </c>
    </row>
    <row r="149" spans="1:8" s="80" customFormat="1" ht="11.25">
      <c r="A149" s="75"/>
      <c r="B149" s="75"/>
      <c r="C149" s="75" t="s">
        <v>79</v>
      </c>
      <c r="D149" s="76" t="s">
        <v>80</v>
      </c>
      <c r="E149" s="77"/>
      <c r="F149" s="78"/>
      <c r="G149" s="19"/>
      <c r="H149" s="79"/>
    </row>
    <row r="150" spans="1:8" s="80" customFormat="1" ht="11.25">
      <c r="A150" s="75"/>
      <c r="B150" s="75" t="s">
        <v>919</v>
      </c>
      <c r="C150" s="75" t="s">
        <v>81</v>
      </c>
      <c r="D150" s="76" t="s">
        <v>82</v>
      </c>
      <c r="E150" s="77"/>
      <c r="F150" s="78"/>
      <c r="G150" s="19"/>
      <c r="H150" s="79"/>
    </row>
    <row r="151" spans="1:8" s="80" customFormat="1" ht="11.25">
      <c r="A151" s="75"/>
      <c r="B151" s="75" t="s">
        <v>919</v>
      </c>
      <c r="C151" s="75" t="s">
        <v>83</v>
      </c>
      <c r="D151" s="76" t="s">
        <v>84</v>
      </c>
      <c r="E151" s="77"/>
      <c r="F151" s="78"/>
      <c r="G151" s="19"/>
      <c r="H151" s="79"/>
    </row>
    <row r="152" spans="1:8" s="80" customFormat="1" ht="22.5">
      <c r="A152" s="75"/>
      <c r="B152" s="75" t="s">
        <v>919</v>
      </c>
      <c r="C152" s="75" t="s">
        <v>85</v>
      </c>
      <c r="D152" s="76" t="s">
        <v>86</v>
      </c>
      <c r="E152" s="77" t="s">
        <v>950</v>
      </c>
      <c r="F152" s="78">
        <v>2729.5</v>
      </c>
      <c r="G152" s="19"/>
      <c r="H152" s="79">
        <f t="shared" si="2"/>
        <v>0</v>
      </c>
    </row>
    <row r="153" spans="1:8" s="80" customFormat="1" ht="22.5">
      <c r="A153" s="75"/>
      <c r="B153" s="75" t="s">
        <v>919</v>
      </c>
      <c r="C153" s="75" t="s">
        <v>87</v>
      </c>
      <c r="D153" s="76" t="s">
        <v>88</v>
      </c>
      <c r="E153" s="77" t="s">
        <v>1018</v>
      </c>
      <c r="F153" s="78">
        <v>1</v>
      </c>
      <c r="G153" s="19"/>
      <c r="H153" s="79">
        <f t="shared" si="2"/>
        <v>0</v>
      </c>
    </row>
    <row r="154" spans="1:8" s="80" customFormat="1" ht="22.5">
      <c r="A154" s="75"/>
      <c r="B154" s="75" t="s">
        <v>919</v>
      </c>
      <c r="C154" s="75" t="s">
        <v>89</v>
      </c>
      <c r="D154" s="76" t="s">
        <v>90</v>
      </c>
      <c r="E154" s="77" t="s">
        <v>1018</v>
      </c>
      <c r="F154" s="78">
        <v>1</v>
      </c>
      <c r="G154" s="19"/>
      <c r="H154" s="79">
        <f t="shared" si="2"/>
        <v>0</v>
      </c>
    </row>
    <row r="155" spans="1:8" s="80" customFormat="1" ht="11.25">
      <c r="A155" s="75"/>
      <c r="B155" s="75"/>
      <c r="C155" s="75" t="s">
        <v>91</v>
      </c>
      <c r="D155" s="76" t="s">
        <v>92</v>
      </c>
      <c r="E155" s="77"/>
      <c r="F155" s="78"/>
      <c r="G155" s="19"/>
      <c r="H155" s="79"/>
    </row>
    <row r="156" spans="1:8" s="80" customFormat="1" ht="11.25">
      <c r="A156" s="75"/>
      <c r="B156" s="75"/>
      <c r="C156" s="75" t="s">
        <v>93</v>
      </c>
      <c r="D156" s="76" t="s">
        <v>94</v>
      </c>
      <c r="E156" s="77"/>
      <c r="F156" s="78"/>
      <c r="G156" s="19"/>
      <c r="H156" s="79"/>
    </row>
    <row r="157" spans="1:8" s="80" customFormat="1" ht="11.25">
      <c r="A157" s="75"/>
      <c r="B157" s="75"/>
      <c r="C157" s="75" t="s">
        <v>95</v>
      </c>
      <c r="D157" s="76" t="s">
        <v>96</v>
      </c>
      <c r="E157" s="77"/>
      <c r="F157" s="78"/>
      <c r="G157" s="19"/>
      <c r="H157" s="79"/>
    </row>
    <row r="158" spans="1:8" s="80" customFormat="1" ht="33.75">
      <c r="A158" s="75"/>
      <c r="B158" s="75" t="s">
        <v>919</v>
      </c>
      <c r="C158" s="75" t="s">
        <v>97</v>
      </c>
      <c r="D158" s="76" t="s">
        <v>1007</v>
      </c>
      <c r="E158" s="77" t="s">
        <v>941</v>
      </c>
      <c r="F158" s="78">
        <v>59052.42</v>
      </c>
      <c r="G158" s="19"/>
      <c r="H158" s="79">
        <f t="shared" si="2"/>
        <v>0</v>
      </c>
    </row>
    <row r="159" spans="1:8" s="80" customFormat="1" ht="45">
      <c r="A159" s="75"/>
      <c r="B159" s="75" t="s">
        <v>919</v>
      </c>
      <c r="C159" s="75" t="s">
        <v>98</v>
      </c>
      <c r="D159" s="76" t="s">
        <v>1009</v>
      </c>
      <c r="E159" s="77" t="s">
        <v>941</v>
      </c>
      <c r="F159" s="78">
        <v>44667.1</v>
      </c>
      <c r="G159" s="19"/>
      <c r="H159" s="79">
        <f t="shared" si="2"/>
        <v>0</v>
      </c>
    </row>
    <row r="160" spans="1:8" s="80" customFormat="1" ht="56.25">
      <c r="A160" s="75"/>
      <c r="B160" s="75" t="s">
        <v>919</v>
      </c>
      <c r="C160" s="75" t="s">
        <v>99</v>
      </c>
      <c r="D160" s="76" t="s">
        <v>1011</v>
      </c>
      <c r="E160" s="77" t="s">
        <v>941</v>
      </c>
      <c r="F160" s="78">
        <v>7734.52</v>
      </c>
      <c r="G160" s="19"/>
      <c r="H160" s="79">
        <f t="shared" si="2"/>
        <v>0</v>
      </c>
    </row>
    <row r="161" spans="1:8" s="80" customFormat="1" ht="56.25">
      <c r="A161" s="75"/>
      <c r="B161" s="75" t="s">
        <v>919</v>
      </c>
      <c r="C161" s="75" t="s">
        <v>100</v>
      </c>
      <c r="D161" s="76" t="s">
        <v>101</v>
      </c>
      <c r="E161" s="77" t="s">
        <v>941</v>
      </c>
      <c r="F161" s="78">
        <v>435</v>
      </c>
      <c r="G161" s="19"/>
      <c r="H161" s="79">
        <f t="shared" si="2"/>
        <v>0</v>
      </c>
    </row>
    <row r="162" spans="1:8" s="80" customFormat="1" ht="22.5">
      <c r="A162" s="75"/>
      <c r="B162" s="75" t="s">
        <v>919</v>
      </c>
      <c r="C162" s="75" t="s">
        <v>102</v>
      </c>
      <c r="D162" s="76" t="s">
        <v>1013</v>
      </c>
      <c r="E162" s="77" t="s">
        <v>941</v>
      </c>
      <c r="F162" s="78">
        <v>7734.52</v>
      </c>
      <c r="G162" s="19"/>
      <c r="H162" s="79">
        <f t="shared" si="2"/>
        <v>0</v>
      </c>
    </row>
    <row r="163" spans="1:8" s="80" customFormat="1" ht="22.5">
      <c r="A163" s="75"/>
      <c r="B163" s="75"/>
      <c r="C163" s="75" t="s">
        <v>103</v>
      </c>
      <c r="D163" s="76" t="s">
        <v>104</v>
      </c>
      <c r="E163" s="77" t="s">
        <v>941</v>
      </c>
      <c r="F163" s="78">
        <v>435</v>
      </c>
      <c r="G163" s="19"/>
      <c r="H163" s="79">
        <f t="shared" si="2"/>
        <v>0</v>
      </c>
    </row>
    <row r="164" spans="1:8" s="80" customFormat="1" ht="45">
      <c r="A164" s="75"/>
      <c r="B164" s="75"/>
      <c r="C164" s="75" t="s">
        <v>105</v>
      </c>
      <c r="D164" s="76" t="s">
        <v>106</v>
      </c>
      <c r="E164" s="77"/>
      <c r="F164" s="78"/>
      <c r="G164" s="19"/>
      <c r="H164" s="79"/>
    </row>
    <row r="165" spans="1:8" s="80" customFormat="1" ht="11.25">
      <c r="A165" s="75"/>
      <c r="B165" s="75"/>
      <c r="C165" s="75" t="s">
        <v>107</v>
      </c>
      <c r="D165" s="76" t="s">
        <v>108</v>
      </c>
      <c r="E165" s="77"/>
      <c r="F165" s="78"/>
      <c r="G165" s="19"/>
      <c r="H165" s="79"/>
    </row>
    <row r="166" spans="1:8" s="80" customFormat="1" ht="11.25">
      <c r="A166" s="75"/>
      <c r="B166" s="75"/>
      <c r="C166" s="75" t="s">
        <v>109</v>
      </c>
      <c r="D166" s="76" t="s">
        <v>110</v>
      </c>
      <c r="E166" s="77"/>
      <c r="F166" s="78"/>
      <c r="G166" s="19"/>
      <c r="H166" s="79"/>
    </row>
    <row r="167" spans="1:8" s="80" customFormat="1" ht="33.75">
      <c r="A167" s="75"/>
      <c r="B167" s="75"/>
      <c r="C167" s="75" t="s">
        <v>111</v>
      </c>
      <c r="D167" s="76" t="s">
        <v>112</v>
      </c>
      <c r="E167" s="77" t="s">
        <v>959</v>
      </c>
      <c r="F167" s="78">
        <v>322</v>
      </c>
      <c r="G167" s="19"/>
      <c r="H167" s="79">
        <f t="shared" si="2"/>
        <v>0</v>
      </c>
    </row>
    <row r="168" spans="1:8" s="80" customFormat="1" ht="22.5">
      <c r="A168" s="75"/>
      <c r="B168" s="75"/>
      <c r="C168" s="75" t="s">
        <v>113</v>
      </c>
      <c r="D168" s="76" t="s">
        <v>114</v>
      </c>
      <c r="E168" s="77" t="s">
        <v>959</v>
      </c>
      <c r="F168" s="78">
        <v>279</v>
      </c>
      <c r="G168" s="19"/>
      <c r="H168" s="79">
        <f t="shared" si="2"/>
        <v>0</v>
      </c>
    </row>
    <row r="169" spans="1:8" s="80" customFormat="1" ht="11.25">
      <c r="A169" s="75"/>
      <c r="B169" s="75"/>
      <c r="C169" s="75" t="s">
        <v>115</v>
      </c>
      <c r="D169" s="76" t="s">
        <v>116</v>
      </c>
      <c r="E169" s="77"/>
      <c r="F169" s="78"/>
      <c r="G169" s="19"/>
      <c r="H169" s="79"/>
    </row>
    <row r="170" spans="1:8" s="80" customFormat="1" ht="22.5">
      <c r="A170" s="75"/>
      <c r="B170" s="75"/>
      <c r="C170" s="75" t="s">
        <v>117</v>
      </c>
      <c r="D170" s="76" t="s">
        <v>118</v>
      </c>
      <c r="E170" s="77"/>
      <c r="F170" s="78"/>
      <c r="G170" s="19"/>
      <c r="H170" s="79"/>
    </row>
    <row r="171" spans="1:8" s="80" customFormat="1" ht="45">
      <c r="A171" s="75"/>
      <c r="B171" s="75"/>
      <c r="C171" s="75" t="s">
        <v>119</v>
      </c>
      <c r="D171" s="76" t="s">
        <v>120</v>
      </c>
      <c r="E171" s="77" t="s">
        <v>928</v>
      </c>
      <c r="F171" s="78">
        <v>33.1</v>
      </c>
      <c r="G171" s="19"/>
      <c r="H171" s="79">
        <f t="shared" si="2"/>
        <v>0</v>
      </c>
    </row>
    <row r="172" spans="1:8" s="80" customFormat="1" ht="11.25">
      <c r="A172" s="75"/>
      <c r="B172" s="75"/>
      <c r="C172" s="75" t="s">
        <v>121</v>
      </c>
      <c r="D172" s="76" t="s">
        <v>122</v>
      </c>
      <c r="E172" s="77"/>
      <c r="F172" s="78"/>
      <c r="G172" s="19"/>
      <c r="H172" s="79"/>
    </row>
    <row r="173" spans="1:8" s="80" customFormat="1" ht="22.5">
      <c r="A173" s="75"/>
      <c r="B173" s="75"/>
      <c r="C173" s="75" t="s">
        <v>123</v>
      </c>
      <c r="D173" s="76" t="s">
        <v>124</v>
      </c>
      <c r="E173" s="77"/>
      <c r="F173" s="78"/>
      <c r="G173" s="19"/>
      <c r="H173" s="79"/>
    </row>
    <row r="174" spans="1:8" s="80" customFormat="1" ht="11.25">
      <c r="A174" s="75"/>
      <c r="B174" s="75" t="s">
        <v>919</v>
      </c>
      <c r="C174" s="75" t="s">
        <v>125</v>
      </c>
      <c r="D174" s="76" t="s">
        <v>126</v>
      </c>
      <c r="E174" s="77" t="s">
        <v>959</v>
      </c>
      <c r="F174" s="78">
        <v>464</v>
      </c>
      <c r="G174" s="19"/>
      <c r="H174" s="79">
        <f t="shared" si="2"/>
        <v>0</v>
      </c>
    </row>
    <row r="175" spans="1:8" s="80" customFormat="1" ht="22.5">
      <c r="A175" s="75"/>
      <c r="B175" s="75" t="s">
        <v>919</v>
      </c>
      <c r="C175" s="75" t="s">
        <v>127</v>
      </c>
      <c r="D175" s="76" t="s">
        <v>128</v>
      </c>
      <c r="E175" s="77" t="s">
        <v>959</v>
      </c>
      <c r="F175" s="78">
        <v>49</v>
      </c>
      <c r="G175" s="19"/>
      <c r="H175" s="79">
        <f t="shared" si="2"/>
        <v>0</v>
      </c>
    </row>
    <row r="176" spans="1:8" s="80" customFormat="1" ht="11.25">
      <c r="A176" s="75"/>
      <c r="B176" s="75"/>
      <c r="C176" s="75" t="s">
        <v>129</v>
      </c>
      <c r="D176" s="76" t="s">
        <v>130</v>
      </c>
      <c r="E176" s="77"/>
      <c r="F176" s="78"/>
      <c r="G176" s="19"/>
      <c r="H176" s="79"/>
    </row>
    <row r="177" spans="1:8" s="80" customFormat="1" ht="11.25">
      <c r="A177" s="75"/>
      <c r="B177" s="75" t="s">
        <v>919</v>
      </c>
      <c r="C177" s="75" t="s">
        <v>131</v>
      </c>
      <c r="D177" s="76" t="s">
        <v>132</v>
      </c>
      <c r="E177" s="77" t="s">
        <v>959</v>
      </c>
      <c r="F177" s="78">
        <v>269.8</v>
      </c>
      <c r="G177" s="19"/>
      <c r="H177" s="79">
        <f t="shared" si="2"/>
        <v>0</v>
      </c>
    </row>
    <row r="178" spans="1:8" s="80" customFormat="1" ht="11.25">
      <c r="A178" s="75"/>
      <c r="B178" s="75"/>
      <c r="C178" s="75" t="s">
        <v>133</v>
      </c>
      <c r="D178" s="76" t="s">
        <v>134</v>
      </c>
      <c r="E178" s="77"/>
      <c r="F178" s="78"/>
      <c r="G178" s="19"/>
      <c r="H178" s="79"/>
    </row>
    <row r="179" spans="1:8" s="80" customFormat="1" ht="22.5">
      <c r="A179" s="75"/>
      <c r="B179" s="75"/>
      <c r="C179" s="75" t="s">
        <v>135</v>
      </c>
      <c r="D179" s="76" t="s">
        <v>136</v>
      </c>
      <c r="E179" s="77"/>
      <c r="F179" s="78"/>
      <c r="G179" s="19"/>
      <c r="H179" s="79"/>
    </row>
    <row r="180" spans="1:8" s="80" customFormat="1" ht="22.5">
      <c r="A180" s="75"/>
      <c r="B180" s="75" t="s">
        <v>919</v>
      </c>
      <c r="C180" s="75" t="s">
        <v>137</v>
      </c>
      <c r="D180" s="76" t="s">
        <v>138</v>
      </c>
      <c r="E180" s="77" t="s">
        <v>950</v>
      </c>
      <c r="F180" s="78">
        <v>7000</v>
      </c>
      <c r="G180" s="19"/>
      <c r="H180" s="79">
        <f t="shared" si="2"/>
        <v>0</v>
      </c>
    </row>
    <row r="181" spans="1:8" s="80" customFormat="1" ht="22.5">
      <c r="A181" s="75"/>
      <c r="B181" s="75" t="s">
        <v>919</v>
      </c>
      <c r="C181" s="75" t="s">
        <v>139</v>
      </c>
      <c r="D181" s="76" t="s">
        <v>140</v>
      </c>
      <c r="E181" s="77" t="s">
        <v>950</v>
      </c>
      <c r="F181" s="78">
        <v>2145</v>
      </c>
      <c r="G181" s="19"/>
      <c r="H181" s="79">
        <f t="shared" si="2"/>
        <v>0</v>
      </c>
    </row>
    <row r="182" spans="1:8" s="80" customFormat="1" ht="11.25">
      <c r="A182" s="75"/>
      <c r="B182" s="75"/>
      <c r="C182" s="75" t="s">
        <v>141</v>
      </c>
      <c r="D182" s="76" t="s">
        <v>142</v>
      </c>
      <c r="E182" s="77"/>
      <c r="F182" s="78"/>
      <c r="G182" s="19"/>
      <c r="H182" s="79"/>
    </row>
    <row r="183" spans="1:8" s="80" customFormat="1" ht="11.25">
      <c r="A183" s="75"/>
      <c r="B183" s="75"/>
      <c r="C183" s="75" t="s">
        <v>143</v>
      </c>
      <c r="D183" s="76" t="s">
        <v>142</v>
      </c>
      <c r="E183" s="77"/>
      <c r="F183" s="78"/>
      <c r="G183" s="19"/>
      <c r="H183" s="79"/>
    </row>
    <row r="184" spans="1:8" s="80" customFormat="1" ht="33.75">
      <c r="A184" s="75"/>
      <c r="B184" s="75"/>
      <c r="C184" s="75" t="s">
        <v>144</v>
      </c>
      <c r="D184" s="76" t="s">
        <v>145</v>
      </c>
      <c r="E184" s="77" t="s">
        <v>980</v>
      </c>
      <c r="F184" s="78">
        <v>49.45</v>
      </c>
      <c r="G184" s="19"/>
      <c r="H184" s="79">
        <f t="shared" si="2"/>
        <v>0</v>
      </c>
    </row>
    <row r="185" spans="1:8" s="80" customFormat="1" ht="11.25">
      <c r="A185" s="75"/>
      <c r="B185" s="75"/>
      <c r="C185" s="75" t="s">
        <v>146</v>
      </c>
      <c r="D185" s="76" t="s">
        <v>147</v>
      </c>
      <c r="E185" s="77"/>
      <c r="F185" s="78"/>
      <c r="G185" s="19"/>
      <c r="H185" s="79"/>
    </row>
    <row r="186" spans="1:8" s="80" customFormat="1" ht="11.25">
      <c r="A186" s="75"/>
      <c r="B186" s="75"/>
      <c r="C186" s="75" t="s">
        <v>148</v>
      </c>
      <c r="D186" s="76" t="s">
        <v>149</v>
      </c>
      <c r="E186" s="77"/>
      <c r="F186" s="78"/>
      <c r="G186" s="19"/>
      <c r="H186" s="79"/>
    </row>
    <row r="187" spans="1:8" s="80" customFormat="1" ht="33.75">
      <c r="A187" s="75"/>
      <c r="B187" s="75"/>
      <c r="C187" s="75" t="s">
        <v>150</v>
      </c>
      <c r="D187" s="76" t="s">
        <v>151</v>
      </c>
      <c r="E187" s="77" t="s">
        <v>941</v>
      </c>
      <c r="F187" s="78">
        <v>400</v>
      </c>
      <c r="G187" s="19"/>
      <c r="H187" s="79">
        <f aca="true" t="shared" si="3" ref="H187:H213">ROUND(ROUND(G187,2)*F187,2)</f>
        <v>0</v>
      </c>
    </row>
    <row r="188" spans="1:8" s="80" customFormat="1" ht="22.5">
      <c r="A188" s="75"/>
      <c r="B188" s="75"/>
      <c r="C188" s="75" t="s">
        <v>152</v>
      </c>
      <c r="D188" s="76" t="s">
        <v>153</v>
      </c>
      <c r="E188" s="77"/>
      <c r="F188" s="78"/>
      <c r="G188" s="19"/>
      <c r="H188" s="79"/>
    </row>
    <row r="189" spans="1:8" s="80" customFormat="1" ht="33.75">
      <c r="A189" s="75"/>
      <c r="B189" s="75"/>
      <c r="C189" s="75" t="s">
        <v>154</v>
      </c>
      <c r="D189" s="76" t="s">
        <v>155</v>
      </c>
      <c r="E189" s="77" t="s">
        <v>941</v>
      </c>
      <c r="F189" s="78">
        <v>200</v>
      </c>
      <c r="G189" s="19"/>
      <c r="H189" s="79">
        <f t="shared" si="3"/>
        <v>0</v>
      </c>
    </row>
    <row r="190" spans="1:8" s="80" customFormat="1" ht="33.75">
      <c r="A190" s="75"/>
      <c r="B190" s="75"/>
      <c r="C190" s="75" t="s">
        <v>156</v>
      </c>
      <c r="D190" s="76" t="s">
        <v>157</v>
      </c>
      <c r="E190" s="77" t="s">
        <v>941</v>
      </c>
      <c r="F190" s="78">
        <v>50</v>
      </c>
      <c r="G190" s="19"/>
      <c r="H190" s="79">
        <f t="shared" si="3"/>
        <v>0</v>
      </c>
    </row>
    <row r="191" spans="1:8" s="80" customFormat="1" ht="11.25">
      <c r="A191" s="75"/>
      <c r="B191" s="75"/>
      <c r="C191" s="75" t="s">
        <v>158</v>
      </c>
      <c r="D191" s="76" t="s">
        <v>159</v>
      </c>
      <c r="E191" s="77"/>
      <c r="F191" s="78"/>
      <c r="G191" s="19"/>
      <c r="H191" s="79"/>
    </row>
    <row r="192" spans="1:8" s="80" customFormat="1" ht="22.5">
      <c r="A192" s="75"/>
      <c r="B192" s="75"/>
      <c r="C192" s="75" t="s">
        <v>160</v>
      </c>
      <c r="D192" s="76" t="s">
        <v>161</v>
      </c>
      <c r="E192" s="77"/>
      <c r="F192" s="78"/>
      <c r="G192" s="19"/>
      <c r="H192" s="79"/>
    </row>
    <row r="193" spans="1:8" s="80" customFormat="1" ht="33.75">
      <c r="A193" s="75"/>
      <c r="B193" s="75"/>
      <c r="C193" s="75" t="s">
        <v>162</v>
      </c>
      <c r="D193" s="76" t="s">
        <v>163</v>
      </c>
      <c r="E193" s="77" t="s">
        <v>941</v>
      </c>
      <c r="F193" s="78">
        <v>20</v>
      </c>
      <c r="G193" s="19"/>
      <c r="H193" s="79">
        <f t="shared" si="3"/>
        <v>0</v>
      </c>
    </row>
    <row r="194" spans="1:8" s="80" customFormat="1" ht="33.75">
      <c r="A194" s="75"/>
      <c r="B194" s="75"/>
      <c r="C194" s="75" t="s">
        <v>164</v>
      </c>
      <c r="D194" s="76" t="s">
        <v>165</v>
      </c>
      <c r="E194" s="77"/>
      <c r="F194" s="78"/>
      <c r="G194" s="19"/>
      <c r="H194" s="79"/>
    </row>
    <row r="195" spans="1:8" s="80" customFormat="1" ht="11.25">
      <c r="A195" s="75"/>
      <c r="B195" s="75"/>
      <c r="C195" s="75" t="s">
        <v>166</v>
      </c>
      <c r="D195" s="76" t="s">
        <v>167</v>
      </c>
      <c r="E195" s="77"/>
      <c r="F195" s="78"/>
      <c r="G195" s="19"/>
      <c r="H195" s="79"/>
    </row>
    <row r="196" spans="1:8" s="80" customFormat="1" ht="22.5">
      <c r="A196" s="75"/>
      <c r="B196" s="75"/>
      <c r="C196" s="75" t="s">
        <v>168</v>
      </c>
      <c r="D196" s="76" t="s">
        <v>169</v>
      </c>
      <c r="E196" s="77" t="s">
        <v>959</v>
      </c>
      <c r="F196" s="78">
        <v>180</v>
      </c>
      <c r="G196" s="19"/>
      <c r="H196" s="79">
        <f t="shared" si="3"/>
        <v>0</v>
      </c>
    </row>
    <row r="197" spans="1:8" s="80" customFormat="1" ht="22.5">
      <c r="A197" s="75"/>
      <c r="B197" s="75"/>
      <c r="C197" s="75" t="s">
        <v>170</v>
      </c>
      <c r="D197" s="76" t="s">
        <v>171</v>
      </c>
      <c r="E197" s="77"/>
      <c r="F197" s="78"/>
      <c r="G197" s="19"/>
      <c r="H197" s="79"/>
    </row>
    <row r="198" spans="1:8" s="80" customFormat="1" ht="11.25">
      <c r="A198" s="75"/>
      <c r="B198" s="75"/>
      <c r="C198" s="75" t="s">
        <v>172</v>
      </c>
      <c r="D198" s="76" t="s">
        <v>173</v>
      </c>
      <c r="E198" s="77"/>
      <c r="F198" s="78"/>
      <c r="G198" s="19"/>
      <c r="H198" s="79"/>
    </row>
    <row r="199" spans="1:8" s="80" customFormat="1" ht="33.75">
      <c r="A199" s="75"/>
      <c r="B199" s="75"/>
      <c r="C199" s="75" t="s">
        <v>174</v>
      </c>
      <c r="D199" s="76" t="s">
        <v>175</v>
      </c>
      <c r="E199" s="77" t="s">
        <v>980</v>
      </c>
      <c r="F199" s="78">
        <v>7</v>
      </c>
      <c r="G199" s="19"/>
      <c r="H199" s="79">
        <f t="shared" si="3"/>
        <v>0</v>
      </c>
    </row>
    <row r="200" spans="1:8" s="80" customFormat="1" ht="33.75">
      <c r="A200" s="75"/>
      <c r="B200" s="75"/>
      <c r="C200" s="75" t="s">
        <v>176</v>
      </c>
      <c r="D200" s="76" t="s">
        <v>177</v>
      </c>
      <c r="E200" s="77" t="s">
        <v>980</v>
      </c>
      <c r="F200" s="78">
        <v>6</v>
      </c>
      <c r="G200" s="19"/>
      <c r="H200" s="79">
        <f t="shared" si="3"/>
        <v>0</v>
      </c>
    </row>
    <row r="201" spans="1:8" s="80" customFormat="1" ht="22.5">
      <c r="A201" s="75"/>
      <c r="B201" s="75"/>
      <c r="C201" s="75" t="s">
        <v>178</v>
      </c>
      <c r="D201" s="76" t="s">
        <v>179</v>
      </c>
      <c r="E201" s="77" t="s">
        <v>980</v>
      </c>
      <c r="F201" s="78">
        <v>5</v>
      </c>
      <c r="G201" s="19"/>
      <c r="H201" s="79">
        <f t="shared" si="3"/>
        <v>0</v>
      </c>
    </row>
    <row r="202" spans="1:8" s="80" customFormat="1" ht="22.5">
      <c r="A202" s="75"/>
      <c r="B202" s="75"/>
      <c r="C202" s="75" t="s">
        <v>180</v>
      </c>
      <c r="D202" s="76" t="s">
        <v>181</v>
      </c>
      <c r="E202" s="77" t="s">
        <v>959</v>
      </c>
      <c r="F202" s="78">
        <v>79.2</v>
      </c>
      <c r="G202" s="19"/>
      <c r="H202" s="79">
        <f t="shared" si="3"/>
        <v>0</v>
      </c>
    </row>
    <row r="203" spans="1:8" s="80" customFormat="1" ht="33.75">
      <c r="A203" s="75"/>
      <c r="B203" s="75"/>
      <c r="C203" s="75" t="s">
        <v>182</v>
      </c>
      <c r="D203" s="76" t="s">
        <v>183</v>
      </c>
      <c r="E203" s="77" t="s">
        <v>980</v>
      </c>
      <c r="F203" s="78">
        <v>9</v>
      </c>
      <c r="G203" s="19"/>
      <c r="H203" s="79">
        <f t="shared" si="3"/>
        <v>0</v>
      </c>
    </row>
    <row r="204" spans="1:8" s="80" customFormat="1" ht="33.75">
      <c r="A204" s="75"/>
      <c r="B204" s="75"/>
      <c r="C204" s="75" t="s">
        <v>184</v>
      </c>
      <c r="D204" s="76" t="s">
        <v>185</v>
      </c>
      <c r="E204" s="77" t="s">
        <v>980</v>
      </c>
      <c r="F204" s="78">
        <v>9</v>
      </c>
      <c r="G204" s="19"/>
      <c r="H204" s="79">
        <f t="shared" si="3"/>
        <v>0</v>
      </c>
    </row>
    <row r="205" spans="1:8" s="80" customFormat="1" ht="11.25">
      <c r="A205" s="75"/>
      <c r="B205" s="75"/>
      <c r="C205" s="75" t="s">
        <v>186</v>
      </c>
      <c r="D205" s="76" t="s">
        <v>187</v>
      </c>
      <c r="E205" s="77"/>
      <c r="F205" s="78"/>
      <c r="G205" s="19"/>
      <c r="H205" s="79"/>
    </row>
    <row r="206" spans="1:8" s="80" customFormat="1" ht="45">
      <c r="A206" s="75"/>
      <c r="B206" s="75"/>
      <c r="C206" s="75" t="s">
        <v>188</v>
      </c>
      <c r="D206" s="76" t="s">
        <v>189</v>
      </c>
      <c r="E206" s="77" t="s">
        <v>959</v>
      </c>
      <c r="F206" s="78">
        <v>3987.35</v>
      </c>
      <c r="G206" s="19"/>
      <c r="H206" s="79">
        <f t="shared" si="3"/>
        <v>0</v>
      </c>
    </row>
    <row r="207" spans="1:8" s="80" customFormat="1" ht="11.25">
      <c r="A207" s="75"/>
      <c r="B207" s="75"/>
      <c r="C207" s="75" t="s">
        <v>190</v>
      </c>
      <c r="D207" s="76" t="s">
        <v>191</v>
      </c>
      <c r="E207" s="77"/>
      <c r="F207" s="78"/>
      <c r="G207" s="19"/>
      <c r="H207" s="79"/>
    </row>
    <row r="208" spans="1:8" s="80" customFormat="1" ht="11.25">
      <c r="A208" s="75"/>
      <c r="B208" s="75"/>
      <c r="C208" s="75" t="s">
        <v>192</v>
      </c>
      <c r="D208" s="76" t="s">
        <v>193</v>
      </c>
      <c r="E208" s="77"/>
      <c r="F208" s="78"/>
      <c r="G208" s="19"/>
      <c r="H208" s="79"/>
    </row>
    <row r="209" spans="1:8" s="80" customFormat="1" ht="11.25">
      <c r="A209" s="75"/>
      <c r="B209" s="75"/>
      <c r="C209" s="75" t="s">
        <v>194</v>
      </c>
      <c r="D209" s="76" t="s">
        <v>195</v>
      </c>
      <c r="E209" s="77"/>
      <c r="F209" s="78"/>
      <c r="G209" s="19"/>
      <c r="H209" s="79"/>
    </row>
    <row r="210" spans="1:8" s="80" customFormat="1" ht="11.25">
      <c r="A210" s="75"/>
      <c r="B210" s="75"/>
      <c r="C210" s="75" t="s">
        <v>196</v>
      </c>
      <c r="D210" s="76" t="s">
        <v>197</v>
      </c>
      <c r="E210" s="77" t="s">
        <v>941</v>
      </c>
      <c r="F210" s="78">
        <v>25819.13</v>
      </c>
      <c r="G210" s="19"/>
      <c r="H210" s="79">
        <f t="shared" si="3"/>
        <v>0</v>
      </c>
    </row>
    <row r="211" spans="1:8" s="80" customFormat="1" ht="22.5">
      <c r="A211" s="75"/>
      <c r="B211" s="75"/>
      <c r="C211" s="75" t="s">
        <v>198</v>
      </c>
      <c r="D211" s="76" t="s">
        <v>199</v>
      </c>
      <c r="E211" s="77" t="s">
        <v>941</v>
      </c>
      <c r="F211" s="78">
        <v>10</v>
      </c>
      <c r="G211" s="19"/>
      <c r="H211" s="79">
        <f t="shared" si="3"/>
        <v>0</v>
      </c>
    </row>
    <row r="212" spans="1:8" s="80" customFormat="1" ht="11.25">
      <c r="A212" s="75"/>
      <c r="B212" s="75"/>
      <c r="C212" s="75" t="s">
        <v>200</v>
      </c>
      <c r="D212" s="76" t="s">
        <v>201</v>
      </c>
      <c r="E212" s="77"/>
      <c r="F212" s="78"/>
      <c r="G212" s="19"/>
      <c r="H212" s="79"/>
    </row>
    <row r="213" spans="1:8" s="80" customFormat="1" ht="11.25">
      <c r="A213" s="75"/>
      <c r="B213" s="75"/>
      <c r="C213" s="75" t="s">
        <v>202</v>
      </c>
      <c r="D213" s="76" t="s">
        <v>203</v>
      </c>
      <c r="E213" s="77" t="s">
        <v>941</v>
      </c>
      <c r="F213" s="78">
        <v>12909.56</v>
      </c>
      <c r="G213" s="19"/>
      <c r="H213" s="79">
        <f t="shared" si="3"/>
        <v>0</v>
      </c>
    </row>
    <row r="214" spans="1:8" s="80" customFormat="1" ht="11.25">
      <c r="A214" s="75"/>
      <c r="B214" s="75"/>
      <c r="C214" s="75"/>
      <c r="D214" s="76"/>
      <c r="E214" s="77"/>
      <c r="F214" s="78"/>
      <c r="G214" s="19"/>
      <c r="H214" s="79"/>
    </row>
    <row r="215" spans="1:10" s="80" customFormat="1" ht="11.25">
      <c r="A215" s="82">
        <v>3</v>
      </c>
      <c r="B215" s="82"/>
      <c r="C215" s="88">
        <v>3</v>
      </c>
      <c r="D215" s="83" t="s">
        <v>204</v>
      </c>
      <c r="E215" s="84" t="s">
        <v>918</v>
      </c>
      <c r="F215" s="85">
        <v>1</v>
      </c>
      <c r="G215" s="86">
        <f>SUM(H219:H333)</f>
        <v>0</v>
      </c>
      <c r="H215" s="87">
        <f>ROUND(ROUND(G215,2)*F215,2)</f>
        <v>0</v>
      </c>
      <c r="J215" s="81"/>
    </row>
    <row r="216" spans="1:8" s="80" customFormat="1" ht="11.25">
      <c r="A216" s="75"/>
      <c r="B216" s="75"/>
      <c r="C216" s="75" t="s">
        <v>205</v>
      </c>
      <c r="D216" s="76" t="s">
        <v>206</v>
      </c>
      <c r="E216" s="77"/>
      <c r="F216" s="78"/>
      <c r="G216" s="19"/>
      <c r="H216" s="79"/>
    </row>
    <row r="217" spans="1:8" s="80" customFormat="1" ht="11.25">
      <c r="A217" s="75"/>
      <c r="B217" s="75"/>
      <c r="C217" s="75" t="s">
        <v>207</v>
      </c>
      <c r="D217" s="76" t="s">
        <v>208</v>
      </c>
      <c r="E217" s="77"/>
      <c r="F217" s="78"/>
      <c r="G217" s="19"/>
      <c r="H217" s="79"/>
    </row>
    <row r="218" spans="1:8" s="80" customFormat="1" ht="11.25">
      <c r="A218" s="75"/>
      <c r="B218" s="75"/>
      <c r="C218" s="75" t="s">
        <v>209</v>
      </c>
      <c r="D218" s="76" t="s">
        <v>210</v>
      </c>
      <c r="E218" s="77"/>
      <c r="F218" s="78"/>
      <c r="G218" s="19"/>
      <c r="H218" s="79"/>
    </row>
    <row r="219" spans="1:8" s="80" customFormat="1" ht="11.25">
      <c r="A219" s="75"/>
      <c r="B219" s="75"/>
      <c r="C219" s="75" t="s">
        <v>211</v>
      </c>
      <c r="D219" s="76" t="s">
        <v>212</v>
      </c>
      <c r="E219" s="77" t="s">
        <v>941</v>
      </c>
      <c r="F219" s="78">
        <v>366.11</v>
      </c>
      <c r="G219" s="19"/>
      <c r="H219" s="79">
        <f>ROUND(ROUND(G219,2)*F219,2)</f>
        <v>0</v>
      </c>
    </row>
    <row r="220" spans="1:8" s="80" customFormat="1" ht="11.25">
      <c r="A220" s="75"/>
      <c r="B220" s="75"/>
      <c r="C220" s="75" t="s">
        <v>213</v>
      </c>
      <c r="D220" s="76" t="s">
        <v>214</v>
      </c>
      <c r="E220" s="77"/>
      <c r="F220" s="78"/>
      <c r="G220" s="19"/>
      <c r="H220" s="79"/>
    </row>
    <row r="221" spans="1:8" s="80" customFormat="1" ht="22.5">
      <c r="A221" s="75"/>
      <c r="B221" s="75"/>
      <c r="C221" s="75" t="s">
        <v>215</v>
      </c>
      <c r="D221" s="76" t="s">
        <v>216</v>
      </c>
      <c r="E221" s="77" t="s">
        <v>941</v>
      </c>
      <c r="F221" s="78">
        <v>239.3</v>
      </c>
      <c r="G221" s="19"/>
      <c r="H221" s="79">
        <f>ROUND(ROUND(G221,2)*F221,2)</f>
        <v>0</v>
      </c>
    </row>
    <row r="222" spans="1:8" s="80" customFormat="1" ht="11.25">
      <c r="A222" s="75"/>
      <c r="B222" s="75"/>
      <c r="C222" s="75" t="s">
        <v>217</v>
      </c>
      <c r="D222" s="76" t="s">
        <v>218</v>
      </c>
      <c r="E222" s="77"/>
      <c r="F222" s="78"/>
      <c r="G222" s="19"/>
      <c r="H222" s="79"/>
    </row>
    <row r="223" spans="1:8" s="80" customFormat="1" ht="11.25">
      <c r="A223" s="75"/>
      <c r="B223" s="75"/>
      <c r="C223" s="75" t="s">
        <v>219</v>
      </c>
      <c r="D223" s="76" t="s">
        <v>220</v>
      </c>
      <c r="E223" s="77"/>
      <c r="F223" s="78"/>
      <c r="G223" s="19"/>
      <c r="H223" s="79"/>
    </row>
    <row r="224" spans="1:8" s="80" customFormat="1" ht="22.5">
      <c r="A224" s="75"/>
      <c r="B224" s="75"/>
      <c r="C224" s="75" t="s">
        <v>221</v>
      </c>
      <c r="D224" s="76" t="s">
        <v>222</v>
      </c>
      <c r="E224" s="77" t="s">
        <v>941</v>
      </c>
      <c r="F224" s="78">
        <v>406.87</v>
      </c>
      <c r="G224" s="19"/>
      <c r="H224" s="79">
        <f>ROUND(ROUND(G224,2)*F224,2)</f>
        <v>0</v>
      </c>
    </row>
    <row r="225" spans="1:8" s="80" customFormat="1" ht="11.25">
      <c r="A225" s="75"/>
      <c r="B225" s="75"/>
      <c r="C225" s="75" t="s">
        <v>223</v>
      </c>
      <c r="D225" s="76" t="s">
        <v>224</v>
      </c>
      <c r="E225" s="77"/>
      <c r="F225" s="78"/>
      <c r="G225" s="19"/>
      <c r="H225" s="79"/>
    </row>
    <row r="226" spans="1:8" s="80" customFormat="1" ht="22.5">
      <c r="A226" s="75"/>
      <c r="B226" s="75"/>
      <c r="C226" s="75" t="s">
        <v>225</v>
      </c>
      <c r="D226" s="76" t="s">
        <v>226</v>
      </c>
      <c r="E226" s="77" t="s">
        <v>980</v>
      </c>
      <c r="F226" s="78">
        <v>6</v>
      </c>
      <c r="G226" s="19"/>
      <c r="H226" s="79">
        <f>ROUND(ROUND(G226,2)*F226,2)</f>
        <v>0</v>
      </c>
    </row>
    <row r="227" spans="1:8" s="80" customFormat="1" ht="11.25">
      <c r="A227" s="75"/>
      <c r="B227" s="75"/>
      <c r="C227" s="75" t="s">
        <v>227</v>
      </c>
      <c r="D227" s="76" t="s">
        <v>228</v>
      </c>
      <c r="E227" s="77"/>
      <c r="F227" s="78"/>
      <c r="G227" s="19"/>
      <c r="H227" s="79"/>
    </row>
    <row r="228" spans="1:8" s="80" customFormat="1" ht="11.25">
      <c r="A228" s="75"/>
      <c r="B228" s="75"/>
      <c r="C228" s="75" t="s">
        <v>229</v>
      </c>
      <c r="D228" s="76" t="s">
        <v>230</v>
      </c>
      <c r="E228" s="77"/>
      <c r="F228" s="78"/>
      <c r="G228" s="19"/>
      <c r="H228" s="79"/>
    </row>
    <row r="229" spans="1:8" s="80" customFormat="1" ht="11.25">
      <c r="A229" s="75"/>
      <c r="B229" s="75"/>
      <c r="C229" s="75" t="s">
        <v>231</v>
      </c>
      <c r="D229" s="76" t="s">
        <v>232</v>
      </c>
      <c r="E229" s="77"/>
      <c r="F229" s="78"/>
      <c r="G229" s="19"/>
      <c r="H229" s="79"/>
    </row>
    <row r="230" spans="1:8" s="80" customFormat="1" ht="33.75">
      <c r="A230" s="75"/>
      <c r="B230" s="75" t="s">
        <v>919</v>
      </c>
      <c r="C230" s="75" t="s">
        <v>233</v>
      </c>
      <c r="D230" s="76" t="s">
        <v>234</v>
      </c>
      <c r="E230" s="77" t="s">
        <v>941</v>
      </c>
      <c r="F230" s="78">
        <v>3.29</v>
      </c>
      <c r="G230" s="19"/>
      <c r="H230" s="79">
        <f>ROUND(ROUND(G230,2)*F230,2)</f>
        <v>0</v>
      </c>
    </row>
    <row r="231" spans="1:8" s="80" customFormat="1" ht="33.75">
      <c r="A231" s="75"/>
      <c r="B231" s="75" t="s">
        <v>919</v>
      </c>
      <c r="C231" s="75" t="s">
        <v>235</v>
      </c>
      <c r="D231" s="76" t="s">
        <v>234</v>
      </c>
      <c r="E231" s="77" t="s">
        <v>941</v>
      </c>
      <c r="F231" s="78">
        <v>184.65</v>
      </c>
      <c r="G231" s="19"/>
      <c r="H231" s="79">
        <f>ROUND(ROUND(G231,2)*F231,2)</f>
        <v>0</v>
      </c>
    </row>
    <row r="232" spans="1:8" s="80" customFormat="1" ht="33.75">
      <c r="A232" s="75"/>
      <c r="B232" s="75" t="s">
        <v>919</v>
      </c>
      <c r="C232" s="75" t="s">
        <v>236</v>
      </c>
      <c r="D232" s="76" t="s">
        <v>237</v>
      </c>
      <c r="E232" s="77" t="s">
        <v>941</v>
      </c>
      <c r="F232" s="78">
        <v>12.3</v>
      </c>
      <c r="G232" s="19"/>
      <c r="H232" s="79">
        <f>ROUND(ROUND(G232,2)*F232,2)</f>
        <v>0</v>
      </c>
    </row>
    <row r="233" spans="1:8" s="80" customFormat="1" ht="11.25">
      <c r="A233" s="75"/>
      <c r="B233" s="75"/>
      <c r="C233" s="75" t="s">
        <v>238</v>
      </c>
      <c r="D233" s="76" t="s">
        <v>239</v>
      </c>
      <c r="E233" s="77"/>
      <c r="F233" s="78"/>
      <c r="G233" s="19"/>
      <c r="H233" s="79"/>
    </row>
    <row r="234" spans="1:8" s="80" customFormat="1" ht="11.25">
      <c r="A234" s="75"/>
      <c r="B234" s="75"/>
      <c r="C234" s="75" t="s">
        <v>240</v>
      </c>
      <c r="D234" s="76" t="s">
        <v>241</v>
      </c>
      <c r="E234" s="77"/>
      <c r="F234" s="78"/>
      <c r="G234" s="19"/>
      <c r="H234" s="79"/>
    </row>
    <row r="235" spans="1:8" s="80" customFormat="1" ht="22.5">
      <c r="A235" s="75"/>
      <c r="B235" s="75" t="s">
        <v>919</v>
      </c>
      <c r="C235" s="75" t="s">
        <v>242</v>
      </c>
      <c r="D235" s="76" t="s">
        <v>243</v>
      </c>
      <c r="E235" s="77" t="s">
        <v>941</v>
      </c>
      <c r="F235" s="78">
        <v>4.51</v>
      </c>
      <c r="G235" s="19"/>
      <c r="H235" s="79">
        <f>ROUND(ROUND(G235,2)*F235,2)</f>
        <v>0</v>
      </c>
    </row>
    <row r="236" spans="1:8" s="80" customFormat="1" ht="33.75">
      <c r="A236" s="75"/>
      <c r="B236" s="75" t="s">
        <v>919</v>
      </c>
      <c r="C236" s="75" t="s">
        <v>244</v>
      </c>
      <c r="D236" s="76" t="s">
        <v>245</v>
      </c>
      <c r="E236" s="77" t="s">
        <v>941</v>
      </c>
      <c r="F236" s="78">
        <v>51.48</v>
      </c>
      <c r="G236" s="19"/>
      <c r="H236" s="79">
        <f>ROUND(ROUND(G236,2)*F236,2)</f>
        <v>0</v>
      </c>
    </row>
    <row r="237" spans="1:8" s="80" customFormat="1" ht="11.25">
      <c r="A237" s="75"/>
      <c r="B237" s="75"/>
      <c r="C237" s="75" t="s">
        <v>246</v>
      </c>
      <c r="D237" s="76" t="s">
        <v>247</v>
      </c>
      <c r="E237" s="77"/>
      <c r="F237" s="78"/>
      <c r="G237" s="19"/>
      <c r="H237" s="79"/>
    </row>
    <row r="238" spans="1:8" s="80" customFormat="1" ht="22.5">
      <c r="A238" s="75"/>
      <c r="B238" s="75"/>
      <c r="C238" s="75" t="s">
        <v>248</v>
      </c>
      <c r="D238" s="76" t="s">
        <v>249</v>
      </c>
      <c r="E238" s="77"/>
      <c r="F238" s="78"/>
      <c r="G238" s="19"/>
      <c r="H238" s="79"/>
    </row>
    <row r="239" spans="1:8" s="80" customFormat="1" ht="22.5">
      <c r="A239" s="75"/>
      <c r="B239" s="75"/>
      <c r="C239" s="75" t="s">
        <v>250</v>
      </c>
      <c r="D239" s="76" t="s">
        <v>251</v>
      </c>
      <c r="E239" s="77"/>
      <c r="F239" s="78"/>
      <c r="G239" s="19"/>
      <c r="H239" s="79"/>
    </row>
    <row r="240" spans="1:8" s="80" customFormat="1" ht="22.5">
      <c r="A240" s="75"/>
      <c r="B240" s="75"/>
      <c r="C240" s="75" t="s">
        <v>252</v>
      </c>
      <c r="D240" s="76" t="s">
        <v>253</v>
      </c>
      <c r="E240" s="77" t="s">
        <v>941</v>
      </c>
      <c r="F240" s="78">
        <v>1103.04</v>
      </c>
      <c r="G240" s="19"/>
      <c r="H240" s="79">
        <f>ROUND(ROUND(G240,2)*F240,2)</f>
        <v>0</v>
      </c>
    </row>
    <row r="241" spans="1:8" s="80" customFormat="1" ht="11.25">
      <c r="A241" s="75"/>
      <c r="B241" s="75"/>
      <c r="C241" s="75" t="s">
        <v>254</v>
      </c>
      <c r="D241" s="76" t="s">
        <v>255</v>
      </c>
      <c r="E241" s="77"/>
      <c r="F241" s="78"/>
      <c r="G241" s="19"/>
      <c r="H241" s="79"/>
    </row>
    <row r="242" spans="1:8" s="80" customFormat="1" ht="11.25">
      <c r="A242" s="75"/>
      <c r="B242" s="75"/>
      <c r="C242" s="75" t="s">
        <v>256</v>
      </c>
      <c r="D242" s="76" t="s">
        <v>257</v>
      </c>
      <c r="E242" s="77"/>
      <c r="F242" s="78"/>
      <c r="G242" s="19"/>
      <c r="H242" s="79"/>
    </row>
    <row r="243" spans="1:8" s="80" customFormat="1" ht="11.25">
      <c r="A243" s="75"/>
      <c r="B243" s="75"/>
      <c r="C243" s="75" t="s">
        <v>258</v>
      </c>
      <c r="D243" s="76" t="s">
        <v>259</v>
      </c>
      <c r="E243" s="77"/>
      <c r="F243" s="78"/>
      <c r="G243" s="19"/>
      <c r="H243" s="79"/>
    </row>
    <row r="244" spans="1:8" s="80" customFormat="1" ht="22.5">
      <c r="A244" s="75"/>
      <c r="B244" s="75" t="s">
        <v>919</v>
      </c>
      <c r="C244" s="75" t="s">
        <v>260</v>
      </c>
      <c r="D244" s="76" t="s">
        <v>261</v>
      </c>
      <c r="E244" s="77" t="s">
        <v>941</v>
      </c>
      <c r="F244" s="78">
        <v>10</v>
      </c>
      <c r="G244" s="19"/>
      <c r="H244" s="79">
        <f>ROUND(ROUND(G244,2)*F244,2)</f>
        <v>0</v>
      </c>
    </row>
    <row r="245" spans="1:8" s="80" customFormat="1" ht="11.25">
      <c r="A245" s="75"/>
      <c r="B245" s="75"/>
      <c r="C245" s="75" t="s">
        <v>262</v>
      </c>
      <c r="D245" s="76" t="s">
        <v>263</v>
      </c>
      <c r="E245" s="77"/>
      <c r="F245" s="78"/>
      <c r="G245" s="19"/>
      <c r="H245" s="79"/>
    </row>
    <row r="246" spans="1:8" s="80" customFormat="1" ht="11.25">
      <c r="A246" s="75"/>
      <c r="B246" s="75"/>
      <c r="C246" s="75" t="s">
        <v>264</v>
      </c>
      <c r="D246" s="76" t="s">
        <v>265</v>
      </c>
      <c r="E246" s="77"/>
      <c r="F246" s="78"/>
      <c r="G246" s="19"/>
      <c r="H246" s="79"/>
    </row>
    <row r="247" spans="1:8" s="80" customFormat="1" ht="22.5">
      <c r="A247" s="75"/>
      <c r="B247" s="75"/>
      <c r="C247" s="75" t="s">
        <v>266</v>
      </c>
      <c r="D247" s="76" t="s">
        <v>267</v>
      </c>
      <c r="E247" s="77"/>
      <c r="F247" s="78"/>
      <c r="G247" s="19"/>
      <c r="H247" s="79"/>
    </row>
    <row r="248" spans="1:8" s="80" customFormat="1" ht="22.5">
      <c r="A248" s="75"/>
      <c r="B248" s="75"/>
      <c r="C248" s="75" t="s">
        <v>268</v>
      </c>
      <c r="D248" s="76" t="s">
        <v>269</v>
      </c>
      <c r="E248" s="77" t="s">
        <v>959</v>
      </c>
      <c r="F248" s="78">
        <v>97.71</v>
      </c>
      <c r="G248" s="19"/>
      <c r="H248" s="79">
        <f>ROUND(ROUND(G248,2)*F248,2)</f>
        <v>0</v>
      </c>
    </row>
    <row r="249" spans="1:8" s="80" customFormat="1" ht="11.25">
      <c r="A249" s="75"/>
      <c r="B249" s="75" t="s">
        <v>919</v>
      </c>
      <c r="C249" s="75" t="s">
        <v>270</v>
      </c>
      <c r="D249" s="76" t="s">
        <v>271</v>
      </c>
      <c r="E249" s="77"/>
      <c r="F249" s="78"/>
      <c r="G249" s="19"/>
      <c r="H249" s="79"/>
    </row>
    <row r="250" spans="1:8" s="80" customFormat="1" ht="11.25">
      <c r="A250" s="75"/>
      <c r="B250" s="75" t="s">
        <v>919</v>
      </c>
      <c r="C250" s="75" t="s">
        <v>272</v>
      </c>
      <c r="D250" s="76" t="s">
        <v>273</v>
      </c>
      <c r="E250" s="77"/>
      <c r="F250" s="78"/>
      <c r="G250" s="19"/>
      <c r="H250" s="79"/>
    </row>
    <row r="251" spans="1:8" s="80" customFormat="1" ht="11.25">
      <c r="A251" s="75"/>
      <c r="B251" s="75" t="s">
        <v>919</v>
      </c>
      <c r="C251" s="75" t="s">
        <v>274</v>
      </c>
      <c r="D251" s="76" t="s">
        <v>275</v>
      </c>
      <c r="E251" s="77"/>
      <c r="F251" s="78"/>
      <c r="G251" s="19"/>
      <c r="H251" s="79"/>
    </row>
    <row r="252" spans="1:8" s="80" customFormat="1" ht="33.75">
      <c r="A252" s="75"/>
      <c r="B252" s="75" t="s">
        <v>919</v>
      </c>
      <c r="C252" s="75" t="s">
        <v>276</v>
      </c>
      <c r="D252" s="76" t="s">
        <v>277</v>
      </c>
      <c r="E252" s="77" t="s">
        <v>959</v>
      </c>
      <c r="F252" s="78">
        <v>185</v>
      </c>
      <c r="G252" s="19"/>
      <c r="H252" s="79">
        <f>ROUND(ROUND(G252,2)*F252,2)</f>
        <v>0</v>
      </c>
    </row>
    <row r="253" spans="1:8" s="80" customFormat="1" ht="11.25">
      <c r="A253" s="75"/>
      <c r="B253" s="75"/>
      <c r="C253" s="75" t="s">
        <v>29</v>
      </c>
      <c r="D253" s="76" t="s">
        <v>925</v>
      </c>
      <c r="E253" s="77"/>
      <c r="F253" s="78"/>
      <c r="G253" s="19"/>
      <c r="H253" s="79"/>
    </row>
    <row r="254" spans="1:8" s="80" customFormat="1" ht="11.25">
      <c r="A254" s="75"/>
      <c r="B254" s="75"/>
      <c r="C254" s="75" t="s">
        <v>30</v>
      </c>
      <c r="D254" s="76" t="s">
        <v>31</v>
      </c>
      <c r="E254" s="77"/>
      <c r="F254" s="78"/>
      <c r="G254" s="19"/>
      <c r="H254" s="79"/>
    </row>
    <row r="255" spans="1:8" s="80" customFormat="1" ht="11.25">
      <c r="A255" s="75"/>
      <c r="B255" s="75"/>
      <c r="C255" s="75" t="s">
        <v>38</v>
      </c>
      <c r="D255" s="76" t="s">
        <v>39</v>
      </c>
      <c r="E255" s="77"/>
      <c r="F255" s="78"/>
      <c r="G255" s="19"/>
      <c r="H255" s="79"/>
    </row>
    <row r="256" spans="1:8" s="80" customFormat="1" ht="22.5">
      <c r="A256" s="75"/>
      <c r="B256" s="75"/>
      <c r="C256" s="75" t="s">
        <v>278</v>
      </c>
      <c r="D256" s="76" t="s">
        <v>279</v>
      </c>
      <c r="E256" s="77" t="s">
        <v>983</v>
      </c>
      <c r="F256" s="78">
        <v>1565</v>
      </c>
      <c r="G256" s="19"/>
      <c r="H256" s="79">
        <f>ROUND(ROUND(G256,2)*F256,2)</f>
        <v>0</v>
      </c>
    </row>
    <row r="257" spans="1:8" s="80" customFormat="1" ht="11.25">
      <c r="A257" s="75"/>
      <c r="B257" s="75" t="s">
        <v>919</v>
      </c>
      <c r="C257" s="75" t="s">
        <v>280</v>
      </c>
      <c r="D257" s="76" t="s">
        <v>938</v>
      </c>
      <c r="E257" s="77"/>
      <c r="F257" s="78"/>
      <c r="G257" s="19"/>
      <c r="H257" s="79"/>
    </row>
    <row r="258" spans="1:8" s="80" customFormat="1" ht="11.25">
      <c r="A258" s="75"/>
      <c r="B258" s="75" t="s">
        <v>919</v>
      </c>
      <c r="C258" s="75" t="s">
        <v>281</v>
      </c>
      <c r="D258" s="76" t="s">
        <v>282</v>
      </c>
      <c r="E258" s="77"/>
      <c r="F258" s="78"/>
      <c r="G258" s="19"/>
      <c r="H258" s="79"/>
    </row>
    <row r="259" spans="1:8" s="80" customFormat="1" ht="33.75">
      <c r="A259" s="75"/>
      <c r="B259" s="75"/>
      <c r="C259" s="75" t="s">
        <v>283</v>
      </c>
      <c r="D259" s="76" t="s">
        <v>284</v>
      </c>
      <c r="E259" s="77"/>
      <c r="F259" s="78"/>
      <c r="G259" s="19"/>
      <c r="H259" s="79"/>
    </row>
    <row r="260" spans="1:8" s="80" customFormat="1" ht="33.75">
      <c r="A260" s="75"/>
      <c r="B260" s="75"/>
      <c r="C260" s="75" t="s">
        <v>285</v>
      </c>
      <c r="D260" s="76" t="s">
        <v>286</v>
      </c>
      <c r="E260" s="77" t="s">
        <v>941</v>
      </c>
      <c r="F260" s="78">
        <v>54.92</v>
      </c>
      <c r="G260" s="19"/>
      <c r="H260" s="79">
        <f>ROUND(ROUND(G260,2)*F260,2)</f>
        <v>0</v>
      </c>
    </row>
    <row r="261" spans="1:8" s="80" customFormat="1" ht="11.25">
      <c r="A261" s="75"/>
      <c r="B261" s="75"/>
      <c r="C261" s="75" t="s">
        <v>287</v>
      </c>
      <c r="D261" s="76" t="s">
        <v>288</v>
      </c>
      <c r="E261" s="77"/>
      <c r="F261" s="78"/>
      <c r="G261" s="19"/>
      <c r="H261" s="79"/>
    </row>
    <row r="262" spans="1:8" s="80" customFormat="1" ht="33.75">
      <c r="A262" s="75"/>
      <c r="B262" s="75"/>
      <c r="C262" s="75" t="s">
        <v>289</v>
      </c>
      <c r="D262" s="76" t="s">
        <v>290</v>
      </c>
      <c r="E262" s="77" t="s">
        <v>941</v>
      </c>
      <c r="F262" s="78">
        <v>105.35</v>
      </c>
      <c r="G262" s="19"/>
      <c r="H262" s="79">
        <f>ROUND(ROUND(G262,2)*F262,2)</f>
        <v>0</v>
      </c>
    </row>
    <row r="263" spans="1:8" s="80" customFormat="1" ht="33.75">
      <c r="A263" s="75"/>
      <c r="B263" s="75" t="s">
        <v>919</v>
      </c>
      <c r="C263" s="75" t="s">
        <v>291</v>
      </c>
      <c r="D263" s="76" t="s">
        <v>292</v>
      </c>
      <c r="E263" s="77" t="s">
        <v>941</v>
      </c>
      <c r="F263" s="78">
        <v>1473.08</v>
      </c>
      <c r="G263" s="19"/>
      <c r="H263" s="79">
        <f>ROUND(ROUND(G263,2)*F263,2)</f>
        <v>0</v>
      </c>
    </row>
    <row r="264" spans="1:8" s="80" customFormat="1" ht="22.5">
      <c r="A264" s="75"/>
      <c r="B264" s="75"/>
      <c r="C264" s="75" t="s">
        <v>293</v>
      </c>
      <c r="D264" s="76" t="s">
        <v>294</v>
      </c>
      <c r="E264" s="77"/>
      <c r="F264" s="78"/>
      <c r="G264" s="19"/>
      <c r="H264" s="79"/>
    </row>
    <row r="265" spans="1:8" s="80" customFormat="1" ht="22.5">
      <c r="A265" s="75"/>
      <c r="B265" s="75"/>
      <c r="C265" s="75" t="s">
        <v>295</v>
      </c>
      <c r="D265" s="76" t="s">
        <v>296</v>
      </c>
      <c r="E265" s="77" t="s">
        <v>941</v>
      </c>
      <c r="F265" s="78">
        <v>655.09</v>
      </c>
      <c r="G265" s="19"/>
      <c r="H265" s="79">
        <f>ROUND(ROUND(G265,2)*F265,2)</f>
        <v>0</v>
      </c>
    </row>
    <row r="266" spans="1:8" s="80" customFormat="1" ht="11.25">
      <c r="A266" s="75"/>
      <c r="B266" s="75"/>
      <c r="C266" s="75" t="s">
        <v>297</v>
      </c>
      <c r="D266" s="76" t="s">
        <v>298</v>
      </c>
      <c r="E266" s="77"/>
      <c r="F266" s="78"/>
      <c r="G266" s="19"/>
      <c r="H266" s="79"/>
    </row>
    <row r="267" spans="1:8" s="80" customFormat="1" ht="22.5">
      <c r="A267" s="75"/>
      <c r="B267" s="75"/>
      <c r="C267" s="75" t="s">
        <v>299</v>
      </c>
      <c r="D267" s="76" t="s">
        <v>300</v>
      </c>
      <c r="E267" s="77" t="s">
        <v>941</v>
      </c>
      <c r="F267" s="78">
        <v>105.35</v>
      </c>
      <c r="G267" s="19"/>
      <c r="H267" s="79">
        <f>ROUND(ROUND(G267,2)*F267,2)</f>
        <v>0</v>
      </c>
    </row>
    <row r="268" spans="1:8" s="80" customFormat="1" ht="22.5">
      <c r="A268" s="75"/>
      <c r="B268" s="75" t="s">
        <v>919</v>
      </c>
      <c r="C268" s="75" t="s">
        <v>301</v>
      </c>
      <c r="D268" s="76" t="s">
        <v>302</v>
      </c>
      <c r="E268" s="77"/>
      <c r="F268" s="78"/>
      <c r="G268" s="19"/>
      <c r="H268" s="79"/>
    </row>
    <row r="269" spans="1:8" s="80" customFormat="1" ht="22.5">
      <c r="A269" s="75"/>
      <c r="B269" s="75"/>
      <c r="C269" s="75" t="s">
        <v>303</v>
      </c>
      <c r="D269" s="76" t="s">
        <v>304</v>
      </c>
      <c r="E269" s="77"/>
      <c r="F269" s="78"/>
      <c r="G269" s="19"/>
      <c r="H269" s="79"/>
    </row>
    <row r="270" spans="1:8" s="80" customFormat="1" ht="45">
      <c r="A270" s="75"/>
      <c r="B270" s="75" t="s">
        <v>919</v>
      </c>
      <c r="C270" s="75" t="s">
        <v>305</v>
      </c>
      <c r="D270" s="76" t="s">
        <v>306</v>
      </c>
      <c r="E270" s="77" t="s">
        <v>928</v>
      </c>
      <c r="F270" s="78">
        <v>37.72</v>
      </c>
      <c r="G270" s="19"/>
      <c r="H270" s="79">
        <f>ROUND(ROUND(G270,2)*F270,2)</f>
        <v>0</v>
      </c>
    </row>
    <row r="271" spans="1:8" s="80" customFormat="1" ht="22.5">
      <c r="A271" s="75"/>
      <c r="B271" s="75"/>
      <c r="C271" s="75" t="s">
        <v>307</v>
      </c>
      <c r="D271" s="76" t="s">
        <v>308</v>
      </c>
      <c r="E271" s="77"/>
      <c r="F271" s="78"/>
      <c r="G271" s="19"/>
      <c r="H271" s="79"/>
    </row>
    <row r="272" spans="1:8" s="80" customFormat="1" ht="22.5">
      <c r="A272" s="75"/>
      <c r="B272" s="75" t="s">
        <v>919</v>
      </c>
      <c r="C272" s="75" t="s">
        <v>309</v>
      </c>
      <c r="D272" s="76" t="s">
        <v>310</v>
      </c>
      <c r="E272" s="77" t="s">
        <v>928</v>
      </c>
      <c r="F272" s="78">
        <v>374.89</v>
      </c>
      <c r="G272" s="19"/>
      <c r="H272" s="79">
        <f>ROUND(ROUND(G272,2)*F272,2)</f>
        <v>0</v>
      </c>
    </row>
    <row r="273" spans="1:8" s="80" customFormat="1" ht="11.25">
      <c r="A273" s="75"/>
      <c r="B273" s="75"/>
      <c r="C273" s="75" t="s">
        <v>311</v>
      </c>
      <c r="D273" s="76" t="s">
        <v>312</v>
      </c>
      <c r="E273" s="77"/>
      <c r="F273" s="78"/>
      <c r="G273" s="19"/>
      <c r="H273" s="79"/>
    </row>
    <row r="274" spans="1:8" s="80" customFormat="1" ht="11.25">
      <c r="A274" s="75"/>
      <c r="B274" s="75"/>
      <c r="C274" s="75" t="s">
        <v>313</v>
      </c>
      <c r="D274" s="76" t="s">
        <v>314</v>
      </c>
      <c r="E274" s="77"/>
      <c r="F274" s="78"/>
      <c r="G274" s="19"/>
      <c r="H274" s="79"/>
    </row>
    <row r="275" spans="1:8" s="80" customFormat="1" ht="22.5">
      <c r="A275" s="75"/>
      <c r="B275" s="75" t="s">
        <v>919</v>
      </c>
      <c r="C275" s="75" t="s">
        <v>315</v>
      </c>
      <c r="D275" s="76" t="s">
        <v>316</v>
      </c>
      <c r="E275" s="77" t="s">
        <v>950</v>
      </c>
      <c r="F275" s="78">
        <v>40304.91</v>
      </c>
      <c r="G275" s="19"/>
      <c r="H275" s="79">
        <f>ROUND(ROUND(G275,2)*F275,2)</f>
        <v>0</v>
      </c>
    </row>
    <row r="276" spans="1:8" s="80" customFormat="1" ht="22.5">
      <c r="A276" s="75"/>
      <c r="B276" s="75"/>
      <c r="C276" s="75" t="s">
        <v>317</v>
      </c>
      <c r="D276" s="76" t="s">
        <v>318</v>
      </c>
      <c r="E276" s="77"/>
      <c r="F276" s="78"/>
      <c r="G276" s="19"/>
      <c r="H276" s="79"/>
    </row>
    <row r="277" spans="1:8" s="80" customFormat="1" ht="11.25">
      <c r="A277" s="75"/>
      <c r="B277" s="75"/>
      <c r="C277" s="75" t="s">
        <v>319</v>
      </c>
      <c r="D277" s="76" t="s">
        <v>320</v>
      </c>
      <c r="E277" s="77"/>
      <c r="F277" s="78"/>
      <c r="G277" s="19"/>
      <c r="H277" s="79"/>
    </row>
    <row r="278" spans="1:8" s="80" customFormat="1" ht="22.5">
      <c r="A278" s="75"/>
      <c r="B278" s="75"/>
      <c r="C278" s="75" t="s">
        <v>321</v>
      </c>
      <c r="D278" s="76" t="s">
        <v>322</v>
      </c>
      <c r="E278" s="77"/>
      <c r="F278" s="78"/>
      <c r="G278" s="19"/>
      <c r="H278" s="79"/>
    </row>
    <row r="279" spans="1:8" s="80" customFormat="1" ht="45">
      <c r="A279" s="75"/>
      <c r="B279" s="75" t="s">
        <v>919</v>
      </c>
      <c r="C279" s="75" t="s">
        <v>323</v>
      </c>
      <c r="D279" s="76" t="s">
        <v>324</v>
      </c>
      <c r="E279" s="77" t="s">
        <v>941</v>
      </c>
      <c r="F279" s="78">
        <v>29.5</v>
      </c>
      <c r="G279" s="19"/>
      <c r="H279" s="79">
        <f>ROUND(ROUND(G279,2)*F279,2)</f>
        <v>0</v>
      </c>
    </row>
    <row r="280" spans="1:8" s="80" customFormat="1" ht="45">
      <c r="A280" s="75"/>
      <c r="B280" s="75" t="s">
        <v>919</v>
      </c>
      <c r="C280" s="75" t="s">
        <v>325</v>
      </c>
      <c r="D280" s="76" t="s">
        <v>326</v>
      </c>
      <c r="E280" s="77" t="s">
        <v>941</v>
      </c>
      <c r="F280" s="78">
        <v>189.77</v>
      </c>
      <c r="G280" s="19"/>
      <c r="H280" s="79">
        <f>ROUND(ROUND(G280,2)*F280,2)</f>
        <v>0</v>
      </c>
    </row>
    <row r="281" spans="1:8" s="80" customFormat="1" ht="45">
      <c r="A281" s="75"/>
      <c r="B281" s="75" t="s">
        <v>919</v>
      </c>
      <c r="C281" s="75" t="s">
        <v>327</v>
      </c>
      <c r="D281" s="76" t="s">
        <v>328</v>
      </c>
      <c r="E281" s="77" t="s">
        <v>941</v>
      </c>
      <c r="F281" s="78">
        <v>223.69</v>
      </c>
      <c r="G281" s="19"/>
      <c r="H281" s="79">
        <f>ROUND(ROUND(G281,2)*F281,2)</f>
        <v>0</v>
      </c>
    </row>
    <row r="282" spans="1:8" s="80" customFormat="1" ht="11.25">
      <c r="A282" s="75"/>
      <c r="B282" s="75"/>
      <c r="C282" s="75" t="s">
        <v>329</v>
      </c>
      <c r="D282" s="76" t="s">
        <v>330</v>
      </c>
      <c r="E282" s="77"/>
      <c r="F282" s="78"/>
      <c r="G282" s="19"/>
      <c r="H282" s="79"/>
    </row>
    <row r="283" spans="1:8" s="80" customFormat="1" ht="11.25">
      <c r="A283" s="75"/>
      <c r="B283" s="75" t="s">
        <v>919</v>
      </c>
      <c r="C283" s="75" t="s">
        <v>331</v>
      </c>
      <c r="D283" s="76" t="s">
        <v>332</v>
      </c>
      <c r="E283" s="77"/>
      <c r="F283" s="78"/>
      <c r="G283" s="19"/>
      <c r="H283" s="79"/>
    </row>
    <row r="284" spans="1:8" s="80" customFormat="1" ht="11.25">
      <c r="A284" s="75"/>
      <c r="B284" s="75"/>
      <c r="C284" s="75" t="s">
        <v>333</v>
      </c>
      <c r="D284" s="76" t="s">
        <v>334</v>
      </c>
      <c r="E284" s="77"/>
      <c r="F284" s="78"/>
      <c r="G284" s="19"/>
      <c r="H284" s="79"/>
    </row>
    <row r="285" spans="1:8" s="80" customFormat="1" ht="33.75">
      <c r="A285" s="75"/>
      <c r="B285" s="75" t="s">
        <v>919</v>
      </c>
      <c r="C285" s="75" t="s">
        <v>335</v>
      </c>
      <c r="D285" s="76" t="s">
        <v>336</v>
      </c>
      <c r="E285" s="77" t="s">
        <v>941</v>
      </c>
      <c r="F285" s="78">
        <v>1222</v>
      </c>
      <c r="G285" s="19"/>
      <c r="H285" s="79">
        <f>ROUND(ROUND(G285,2)*F285,2)</f>
        <v>0</v>
      </c>
    </row>
    <row r="286" spans="1:8" s="80" customFormat="1" ht="33.75">
      <c r="A286" s="75"/>
      <c r="B286" s="75" t="s">
        <v>919</v>
      </c>
      <c r="C286" s="75" t="s">
        <v>337</v>
      </c>
      <c r="D286" s="76" t="s">
        <v>338</v>
      </c>
      <c r="E286" s="77" t="s">
        <v>941</v>
      </c>
      <c r="F286" s="78">
        <v>1222</v>
      </c>
      <c r="G286" s="19"/>
      <c r="H286" s="79">
        <f>ROUND(ROUND(G286,2)*F286,2)</f>
        <v>0</v>
      </c>
    </row>
    <row r="287" spans="1:8" s="80" customFormat="1" ht="11.25">
      <c r="A287" s="75"/>
      <c r="B287" s="75"/>
      <c r="C287" s="75" t="s">
        <v>339</v>
      </c>
      <c r="D287" s="76" t="s">
        <v>952</v>
      </c>
      <c r="E287" s="77"/>
      <c r="F287" s="78"/>
      <c r="G287" s="19"/>
      <c r="H287" s="79"/>
    </row>
    <row r="288" spans="1:8" s="80" customFormat="1" ht="11.25">
      <c r="A288" s="75"/>
      <c r="B288" s="75"/>
      <c r="C288" s="75" t="s">
        <v>340</v>
      </c>
      <c r="D288" s="76" t="s">
        <v>341</v>
      </c>
      <c r="E288" s="77"/>
      <c r="F288" s="78"/>
      <c r="G288" s="19"/>
      <c r="H288" s="79"/>
    </row>
    <row r="289" spans="1:8" s="80" customFormat="1" ht="11.25">
      <c r="A289" s="75"/>
      <c r="B289" s="75"/>
      <c r="C289" s="75" t="s">
        <v>342</v>
      </c>
      <c r="D289" s="76" t="s">
        <v>343</v>
      </c>
      <c r="E289" s="77"/>
      <c r="F289" s="78"/>
      <c r="G289" s="19"/>
      <c r="H289" s="79"/>
    </row>
    <row r="290" spans="1:8" s="80" customFormat="1" ht="22.5">
      <c r="A290" s="75"/>
      <c r="B290" s="75"/>
      <c r="C290" s="75" t="s">
        <v>344</v>
      </c>
      <c r="D290" s="76" t="s">
        <v>345</v>
      </c>
      <c r="E290" s="77" t="s">
        <v>941</v>
      </c>
      <c r="F290" s="78">
        <v>850.51</v>
      </c>
      <c r="G290" s="19"/>
      <c r="H290" s="79">
        <f>ROUND(ROUND(G290,2)*F290,2)</f>
        <v>0</v>
      </c>
    </row>
    <row r="291" spans="1:8" s="80" customFormat="1" ht="11.25">
      <c r="A291" s="75"/>
      <c r="B291" s="75"/>
      <c r="C291" s="75" t="s">
        <v>346</v>
      </c>
      <c r="D291" s="76" t="s">
        <v>347</v>
      </c>
      <c r="E291" s="77"/>
      <c r="F291" s="78"/>
      <c r="G291" s="19"/>
      <c r="H291" s="79">
        <f>ROUND(ROUND(G291,2)*F291,2)</f>
        <v>0</v>
      </c>
    </row>
    <row r="292" spans="1:8" s="80" customFormat="1" ht="11.25">
      <c r="A292" s="75"/>
      <c r="B292" s="75"/>
      <c r="C292" s="75" t="s">
        <v>348</v>
      </c>
      <c r="D292" s="76" t="s">
        <v>349</v>
      </c>
      <c r="E292" s="77" t="s">
        <v>941</v>
      </c>
      <c r="F292" s="78">
        <v>468.86</v>
      </c>
      <c r="G292" s="19"/>
      <c r="H292" s="79">
        <f>ROUND(ROUND(G292,2)*F292,2)</f>
        <v>0</v>
      </c>
    </row>
    <row r="293" spans="1:8" s="80" customFormat="1" ht="22.5">
      <c r="A293" s="75"/>
      <c r="B293" s="75"/>
      <c r="C293" s="75" t="s">
        <v>350</v>
      </c>
      <c r="D293" s="76" t="s">
        <v>351</v>
      </c>
      <c r="E293" s="77"/>
      <c r="F293" s="78"/>
      <c r="G293" s="19"/>
      <c r="H293" s="79"/>
    </row>
    <row r="294" spans="1:8" s="80" customFormat="1" ht="11.25">
      <c r="A294" s="75"/>
      <c r="B294" s="75"/>
      <c r="C294" s="75" t="s">
        <v>352</v>
      </c>
      <c r="D294" s="76" t="s">
        <v>353</v>
      </c>
      <c r="E294" s="77"/>
      <c r="F294" s="78"/>
      <c r="G294" s="19"/>
      <c r="H294" s="79"/>
    </row>
    <row r="295" spans="1:8" s="80" customFormat="1" ht="22.5">
      <c r="A295" s="75"/>
      <c r="B295" s="75" t="s">
        <v>919</v>
      </c>
      <c r="C295" s="75" t="s">
        <v>354</v>
      </c>
      <c r="D295" s="76" t="s">
        <v>355</v>
      </c>
      <c r="E295" s="77" t="s">
        <v>941</v>
      </c>
      <c r="F295" s="78">
        <v>37.94</v>
      </c>
      <c r="G295" s="19"/>
      <c r="H295" s="79">
        <f>ROUND(ROUND(G295,2)*F295,2)</f>
        <v>0</v>
      </c>
    </row>
    <row r="296" spans="1:8" s="80" customFormat="1" ht="22.5">
      <c r="A296" s="75"/>
      <c r="B296" s="75"/>
      <c r="C296" s="75" t="s">
        <v>356</v>
      </c>
      <c r="D296" s="76" t="s">
        <v>357</v>
      </c>
      <c r="E296" s="77"/>
      <c r="F296" s="78"/>
      <c r="G296" s="19"/>
      <c r="H296" s="79"/>
    </row>
    <row r="297" spans="1:8" s="80" customFormat="1" ht="11.25">
      <c r="A297" s="75"/>
      <c r="B297" s="75"/>
      <c r="C297" s="75" t="s">
        <v>358</v>
      </c>
      <c r="D297" s="76" t="s">
        <v>359</v>
      </c>
      <c r="E297" s="77"/>
      <c r="F297" s="78"/>
      <c r="G297" s="19"/>
      <c r="H297" s="79"/>
    </row>
    <row r="298" spans="1:8" s="80" customFormat="1" ht="33.75">
      <c r="A298" s="75"/>
      <c r="B298" s="75"/>
      <c r="C298" s="75" t="s">
        <v>360</v>
      </c>
      <c r="D298" s="76" t="s">
        <v>361</v>
      </c>
      <c r="E298" s="77" t="s">
        <v>959</v>
      </c>
      <c r="F298" s="78">
        <v>173</v>
      </c>
      <c r="G298" s="19"/>
      <c r="H298" s="79">
        <f>ROUND(ROUND(G298,2)*F298,2)</f>
        <v>0</v>
      </c>
    </row>
    <row r="299" spans="1:8" s="80" customFormat="1" ht="11.25">
      <c r="A299" s="75"/>
      <c r="B299" s="75"/>
      <c r="C299" s="75" t="s">
        <v>362</v>
      </c>
      <c r="D299" s="76" t="s">
        <v>363</v>
      </c>
      <c r="E299" s="77"/>
      <c r="F299" s="78"/>
      <c r="G299" s="19"/>
      <c r="H299" s="79"/>
    </row>
    <row r="300" spans="1:8" s="80" customFormat="1" ht="11.25">
      <c r="A300" s="75"/>
      <c r="B300" s="75"/>
      <c r="C300" s="75" t="s">
        <v>365</v>
      </c>
      <c r="D300" s="76" t="s">
        <v>366</v>
      </c>
      <c r="E300" s="77"/>
      <c r="F300" s="78"/>
      <c r="G300" s="19"/>
      <c r="H300" s="79"/>
    </row>
    <row r="301" spans="1:8" s="80" customFormat="1" ht="22.5">
      <c r="A301" s="75"/>
      <c r="B301" s="75" t="s">
        <v>919</v>
      </c>
      <c r="C301" s="75" t="s">
        <v>367</v>
      </c>
      <c r="D301" s="76" t="s">
        <v>368</v>
      </c>
      <c r="E301" s="77" t="s">
        <v>941</v>
      </c>
      <c r="F301" s="78">
        <v>37.94</v>
      </c>
      <c r="G301" s="19"/>
      <c r="H301" s="79">
        <f>ROUND(ROUND(G301,2)*F301,2)</f>
        <v>0</v>
      </c>
    </row>
    <row r="302" spans="1:8" s="80" customFormat="1" ht="11.25">
      <c r="A302" s="75"/>
      <c r="B302" s="75"/>
      <c r="C302" s="75" t="s">
        <v>369</v>
      </c>
      <c r="D302" s="76" t="s">
        <v>956</v>
      </c>
      <c r="E302" s="77"/>
      <c r="F302" s="78"/>
      <c r="G302" s="19"/>
      <c r="H302" s="79"/>
    </row>
    <row r="303" spans="1:8" s="80" customFormat="1" ht="11.25">
      <c r="A303" s="75"/>
      <c r="B303" s="75"/>
      <c r="C303" s="75" t="s">
        <v>370</v>
      </c>
      <c r="D303" s="76" t="s">
        <v>371</v>
      </c>
      <c r="E303" s="77"/>
      <c r="F303" s="78"/>
      <c r="G303" s="19"/>
      <c r="H303" s="79"/>
    </row>
    <row r="304" spans="1:8" s="80" customFormat="1" ht="22.5">
      <c r="A304" s="75"/>
      <c r="B304" s="75"/>
      <c r="C304" s="75" t="s">
        <v>372</v>
      </c>
      <c r="D304" s="76" t="s">
        <v>373</v>
      </c>
      <c r="E304" s="77"/>
      <c r="F304" s="78"/>
      <c r="G304" s="19"/>
      <c r="H304" s="79"/>
    </row>
    <row r="305" spans="1:8" s="80" customFormat="1" ht="33.75">
      <c r="A305" s="75"/>
      <c r="B305" s="75"/>
      <c r="C305" s="75" t="s">
        <v>374</v>
      </c>
      <c r="D305" s="76" t="s">
        <v>375</v>
      </c>
      <c r="E305" s="77" t="s">
        <v>959</v>
      </c>
      <c r="F305" s="78">
        <v>30.3</v>
      </c>
      <c r="G305" s="19"/>
      <c r="H305" s="79">
        <f aca="true" t="shared" si="4" ref="H305:H311">ROUND(ROUND(G305,2)*F305,2)</f>
        <v>0</v>
      </c>
    </row>
    <row r="306" spans="1:8" s="80" customFormat="1" ht="33.75">
      <c r="A306" s="75"/>
      <c r="B306" s="75"/>
      <c r="C306" s="75" t="s">
        <v>376</v>
      </c>
      <c r="D306" s="76" t="s">
        <v>377</v>
      </c>
      <c r="E306" s="77" t="s">
        <v>959</v>
      </c>
      <c r="F306" s="78">
        <v>11.5</v>
      </c>
      <c r="G306" s="19"/>
      <c r="H306" s="79">
        <f t="shared" si="4"/>
        <v>0</v>
      </c>
    </row>
    <row r="307" spans="1:8" s="80" customFormat="1" ht="33.75">
      <c r="A307" s="75"/>
      <c r="B307" s="75"/>
      <c r="C307" s="75" t="s">
        <v>378</v>
      </c>
      <c r="D307" s="76" t="s">
        <v>379</v>
      </c>
      <c r="E307" s="77" t="s">
        <v>959</v>
      </c>
      <c r="F307" s="78">
        <v>44.5</v>
      </c>
      <c r="G307" s="19"/>
      <c r="H307" s="79">
        <f t="shared" si="4"/>
        <v>0</v>
      </c>
    </row>
    <row r="308" spans="1:8" s="80" customFormat="1" ht="22.5">
      <c r="A308" s="75"/>
      <c r="B308" s="75" t="s">
        <v>919</v>
      </c>
      <c r="C308" s="75" t="s">
        <v>380</v>
      </c>
      <c r="D308" s="76" t="s">
        <v>969</v>
      </c>
      <c r="E308" s="77" t="s">
        <v>959</v>
      </c>
      <c r="F308" s="78">
        <v>7657.9</v>
      </c>
      <c r="G308" s="19"/>
      <c r="H308" s="79">
        <f t="shared" si="4"/>
        <v>0</v>
      </c>
    </row>
    <row r="309" spans="1:8" s="80" customFormat="1" ht="11.25">
      <c r="A309" s="75"/>
      <c r="B309" s="75"/>
      <c r="C309" s="75" t="s">
        <v>381</v>
      </c>
      <c r="D309" s="76" t="s">
        <v>971</v>
      </c>
      <c r="E309" s="77" t="s">
        <v>959</v>
      </c>
      <c r="F309" s="78">
        <v>551</v>
      </c>
      <c r="G309" s="19"/>
      <c r="H309" s="79">
        <f t="shared" si="4"/>
        <v>0</v>
      </c>
    </row>
    <row r="310" spans="1:8" s="80" customFormat="1" ht="11.25">
      <c r="A310" s="75"/>
      <c r="B310" s="75"/>
      <c r="C310" s="75" t="s">
        <v>382</v>
      </c>
      <c r="D310" s="76" t="s">
        <v>383</v>
      </c>
      <c r="E310" s="77"/>
      <c r="F310" s="78"/>
      <c r="G310" s="19"/>
      <c r="H310" s="79">
        <f t="shared" si="4"/>
        <v>0</v>
      </c>
    </row>
    <row r="311" spans="1:8" s="80" customFormat="1" ht="22.5">
      <c r="A311" s="75"/>
      <c r="B311" s="75"/>
      <c r="C311" s="75" t="s">
        <v>384</v>
      </c>
      <c r="D311" s="76" t="s">
        <v>385</v>
      </c>
      <c r="E311" s="77" t="s">
        <v>959</v>
      </c>
      <c r="F311" s="78">
        <v>80.8</v>
      </c>
      <c r="G311" s="19"/>
      <c r="H311" s="79">
        <f t="shared" si="4"/>
        <v>0</v>
      </c>
    </row>
    <row r="312" spans="1:8" s="80" customFormat="1" ht="11.25">
      <c r="A312" s="75"/>
      <c r="B312" s="75"/>
      <c r="C312" s="75" t="s">
        <v>386</v>
      </c>
      <c r="D312" s="76" t="s">
        <v>977</v>
      </c>
      <c r="E312" s="77"/>
      <c r="F312" s="78"/>
      <c r="G312" s="19"/>
      <c r="H312" s="79"/>
    </row>
    <row r="313" spans="1:8" s="80" customFormat="1" ht="22.5">
      <c r="A313" s="75"/>
      <c r="B313" s="75"/>
      <c r="C313" s="75" t="s">
        <v>387</v>
      </c>
      <c r="D313" s="76" t="s">
        <v>388</v>
      </c>
      <c r="E313" s="77"/>
      <c r="F313" s="78"/>
      <c r="G313" s="19"/>
      <c r="H313" s="79"/>
    </row>
    <row r="314" spans="1:8" s="80" customFormat="1" ht="22.5">
      <c r="A314" s="75"/>
      <c r="B314" s="75"/>
      <c r="C314" s="75" t="s">
        <v>389</v>
      </c>
      <c r="D314" s="76" t="s">
        <v>390</v>
      </c>
      <c r="E314" s="77"/>
      <c r="F314" s="78"/>
      <c r="G314" s="19"/>
      <c r="H314" s="79"/>
    </row>
    <row r="315" spans="1:8" s="80" customFormat="1" ht="22.5">
      <c r="A315" s="75"/>
      <c r="B315" s="75"/>
      <c r="C315" s="75" t="s">
        <v>391</v>
      </c>
      <c r="D315" s="76" t="s">
        <v>392</v>
      </c>
      <c r="E315" s="77" t="s">
        <v>983</v>
      </c>
      <c r="F315" s="78">
        <v>1080</v>
      </c>
      <c r="G315" s="19"/>
      <c r="H315" s="79">
        <f>ROUND(ROUND(G315,2)*F315,2)</f>
        <v>0</v>
      </c>
    </row>
    <row r="316" spans="1:8" s="80" customFormat="1" ht="22.5">
      <c r="A316" s="75"/>
      <c r="B316" s="75"/>
      <c r="C316" s="75" t="s">
        <v>393</v>
      </c>
      <c r="D316" s="76" t="s">
        <v>394</v>
      </c>
      <c r="E316" s="77" t="s">
        <v>983</v>
      </c>
      <c r="F316" s="78">
        <v>1720</v>
      </c>
      <c r="G316" s="19"/>
      <c r="H316" s="79">
        <f>ROUND(ROUND(G316,2)*F316,2)</f>
        <v>0</v>
      </c>
    </row>
    <row r="317" spans="1:8" s="80" customFormat="1" ht="22.5">
      <c r="A317" s="75"/>
      <c r="B317" s="75"/>
      <c r="C317" s="75" t="s">
        <v>395</v>
      </c>
      <c r="D317" s="76" t="s">
        <v>396</v>
      </c>
      <c r="E317" s="77"/>
      <c r="F317" s="78"/>
      <c r="G317" s="19"/>
      <c r="H317" s="79"/>
    </row>
    <row r="318" spans="1:8" s="80" customFormat="1" ht="22.5">
      <c r="A318" s="75"/>
      <c r="B318" s="75"/>
      <c r="C318" s="75" t="s">
        <v>397</v>
      </c>
      <c r="D318" s="76" t="s">
        <v>390</v>
      </c>
      <c r="E318" s="77"/>
      <c r="F318" s="78"/>
      <c r="G318" s="19"/>
      <c r="H318" s="79"/>
    </row>
    <row r="319" spans="1:8" s="80" customFormat="1" ht="22.5">
      <c r="A319" s="75"/>
      <c r="B319" s="75"/>
      <c r="C319" s="75" t="s">
        <v>398</v>
      </c>
      <c r="D319" s="76" t="s">
        <v>399</v>
      </c>
      <c r="E319" s="77" t="s">
        <v>983</v>
      </c>
      <c r="F319" s="78">
        <v>495</v>
      </c>
      <c r="G319" s="19"/>
      <c r="H319" s="79">
        <f>ROUND(ROUND(G319,2)*F319,2)</f>
        <v>0</v>
      </c>
    </row>
    <row r="320" spans="1:8" s="80" customFormat="1" ht="22.5">
      <c r="A320" s="75"/>
      <c r="B320" s="75"/>
      <c r="C320" s="75" t="s">
        <v>400</v>
      </c>
      <c r="D320" s="76" t="s">
        <v>401</v>
      </c>
      <c r="E320" s="77"/>
      <c r="F320" s="78"/>
      <c r="G320" s="19"/>
      <c r="H320" s="79"/>
    </row>
    <row r="321" spans="1:8" s="80" customFormat="1" ht="22.5">
      <c r="A321" s="75"/>
      <c r="B321" s="75"/>
      <c r="C321" s="75" t="s">
        <v>402</v>
      </c>
      <c r="D321" s="76" t="s">
        <v>403</v>
      </c>
      <c r="E321" s="77"/>
      <c r="F321" s="78"/>
      <c r="G321" s="19"/>
      <c r="H321" s="79"/>
    </row>
    <row r="322" spans="1:8" s="80" customFormat="1" ht="22.5">
      <c r="A322" s="75"/>
      <c r="B322" s="75"/>
      <c r="C322" s="75" t="s">
        <v>404</v>
      </c>
      <c r="D322" s="76" t="s">
        <v>405</v>
      </c>
      <c r="E322" s="77"/>
      <c r="F322" s="78"/>
      <c r="G322" s="19"/>
      <c r="H322" s="79"/>
    </row>
    <row r="323" spans="1:8" s="80" customFormat="1" ht="33.75">
      <c r="A323" s="75"/>
      <c r="B323" s="75"/>
      <c r="C323" s="75" t="s">
        <v>406</v>
      </c>
      <c r="D323" s="76" t="s">
        <v>407</v>
      </c>
      <c r="E323" s="77" t="s">
        <v>980</v>
      </c>
      <c r="F323" s="78">
        <v>10</v>
      </c>
      <c r="G323" s="19"/>
      <c r="H323" s="79">
        <f>ROUND(ROUND(G323,2)*F323,2)</f>
        <v>0</v>
      </c>
    </row>
    <row r="324" spans="1:8" s="80" customFormat="1" ht="33.75">
      <c r="A324" s="75"/>
      <c r="B324" s="75"/>
      <c r="C324" s="75" t="s">
        <v>408</v>
      </c>
      <c r="D324" s="76" t="s">
        <v>409</v>
      </c>
      <c r="E324" s="77" t="s">
        <v>980</v>
      </c>
      <c r="F324" s="78">
        <v>17</v>
      </c>
      <c r="G324" s="19"/>
      <c r="H324" s="79">
        <f>ROUND(ROUND(G324,2)*F324,2)</f>
        <v>0</v>
      </c>
    </row>
    <row r="325" spans="1:8" s="80" customFormat="1" ht="22.5">
      <c r="A325" s="75"/>
      <c r="B325" s="75"/>
      <c r="C325" s="75" t="s">
        <v>410</v>
      </c>
      <c r="D325" s="76" t="s">
        <v>411</v>
      </c>
      <c r="E325" s="77"/>
      <c r="F325" s="78"/>
      <c r="G325" s="19"/>
      <c r="H325" s="79"/>
    </row>
    <row r="326" spans="1:8" s="80" customFormat="1" ht="33.75">
      <c r="A326" s="75"/>
      <c r="B326" s="75"/>
      <c r="C326" s="75" t="s">
        <v>412</v>
      </c>
      <c r="D326" s="76" t="s">
        <v>413</v>
      </c>
      <c r="E326" s="77" t="s">
        <v>980</v>
      </c>
      <c r="F326" s="78">
        <v>3</v>
      </c>
      <c r="G326" s="19"/>
      <c r="H326" s="79">
        <f>ROUND(ROUND(G326,2)*F326,2)</f>
        <v>0</v>
      </c>
    </row>
    <row r="327" spans="1:8" s="80" customFormat="1" ht="11.25">
      <c r="A327" s="75"/>
      <c r="B327" s="75"/>
      <c r="C327" s="75" t="s">
        <v>414</v>
      </c>
      <c r="D327" s="76" t="s">
        <v>415</v>
      </c>
      <c r="E327" s="77"/>
      <c r="F327" s="78"/>
      <c r="G327" s="19"/>
      <c r="H327" s="79"/>
    </row>
    <row r="328" spans="1:8" s="80" customFormat="1" ht="22.5">
      <c r="A328" s="75"/>
      <c r="B328" s="75"/>
      <c r="C328" s="75" t="s">
        <v>416</v>
      </c>
      <c r="D328" s="76" t="s">
        <v>417</v>
      </c>
      <c r="E328" s="77"/>
      <c r="F328" s="78"/>
      <c r="G328" s="19"/>
      <c r="H328" s="79"/>
    </row>
    <row r="329" spans="1:8" s="80" customFormat="1" ht="22.5">
      <c r="A329" s="75"/>
      <c r="B329" s="75"/>
      <c r="C329" s="75" t="s">
        <v>418</v>
      </c>
      <c r="D329" s="76" t="s">
        <v>419</v>
      </c>
      <c r="E329" s="77" t="s">
        <v>950</v>
      </c>
      <c r="F329" s="78">
        <v>2078.48</v>
      </c>
      <c r="G329" s="19"/>
      <c r="H329" s="79">
        <f>ROUND(ROUND(G329,2)*F329,2)</f>
        <v>0</v>
      </c>
    </row>
    <row r="330" spans="1:8" s="80" customFormat="1" ht="11.25">
      <c r="A330" s="75"/>
      <c r="B330" s="75"/>
      <c r="C330" s="75" t="s">
        <v>91</v>
      </c>
      <c r="D330" s="76" t="s">
        <v>92</v>
      </c>
      <c r="E330" s="77"/>
      <c r="F330" s="78"/>
      <c r="G330" s="19"/>
      <c r="H330" s="79"/>
    </row>
    <row r="331" spans="1:8" s="80" customFormat="1" ht="11.25">
      <c r="A331" s="75"/>
      <c r="B331" s="75"/>
      <c r="C331" s="75" t="s">
        <v>420</v>
      </c>
      <c r="D331" s="76" t="s">
        <v>421</v>
      </c>
      <c r="E331" s="77"/>
      <c r="F331" s="78"/>
      <c r="G331" s="19"/>
      <c r="H331" s="79"/>
    </row>
    <row r="332" spans="1:8" s="80" customFormat="1" ht="11.25">
      <c r="A332" s="75"/>
      <c r="B332" s="75"/>
      <c r="C332" s="75" t="s">
        <v>422</v>
      </c>
      <c r="D332" s="76" t="s">
        <v>423</v>
      </c>
      <c r="E332" s="77"/>
      <c r="F332" s="78"/>
      <c r="G332" s="19"/>
      <c r="H332" s="79"/>
    </row>
    <row r="333" spans="1:8" s="80" customFormat="1" ht="45">
      <c r="A333" s="75"/>
      <c r="B333" s="75"/>
      <c r="C333" s="75" t="s">
        <v>424</v>
      </c>
      <c r="D333" s="76" t="s">
        <v>425</v>
      </c>
      <c r="E333" s="77" t="s">
        <v>941</v>
      </c>
      <c r="F333" s="78">
        <v>154.38</v>
      </c>
      <c r="G333" s="19"/>
      <c r="H333" s="79">
        <f>ROUND(ROUND(G333,2)*F333,2)</f>
        <v>0</v>
      </c>
    </row>
    <row r="334" spans="1:8" s="80" customFormat="1" ht="11.25">
      <c r="A334" s="75"/>
      <c r="B334" s="75"/>
      <c r="C334" s="75"/>
      <c r="D334" s="76"/>
      <c r="E334" s="77"/>
      <c r="F334" s="78"/>
      <c r="G334" s="19"/>
      <c r="H334" s="79"/>
    </row>
    <row r="335" spans="1:10" s="80" customFormat="1" ht="11.25">
      <c r="A335" s="82">
        <v>4</v>
      </c>
      <c r="B335" s="82"/>
      <c r="C335" s="82">
        <v>4</v>
      </c>
      <c r="D335" s="83" t="s">
        <v>426</v>
      </c>
      <c r="E335" s="84" t="s">
        <v>918</v>
      </c>
      <c r="F335" s="85">
        <v>1</v>
      </c>
      <c r="G335" s="86">
        <f>SUM(H338:H339)</f>
        <v>0</v>
      </c>
      <c r="H335" s="87">
        <f>ROUND(ROUND(G335,2)*F335,2)</f>
        <v>0</v>
      </c>
      <c r="J335" s="81"/>
    </row>
    <row r="336" spans="1:8" s="80" customFormat="1" ht="22.5">
      <c r="A336" s="75"/>
      <c r="B336" s="75" t="s">
        <v>919</v>
      </c>
      <c r="C336" s="75" t="s">
        <v>427</v>
      </c>
      <c r="D336" s="76" t="s">
        <v>428</v>
      </c>
      <c r="E336" s="77"/>
      <c r="F336" s="78"/>
      <c r="G336" s="19"/>
      <c r="H336" s="79"/>
    </row>
    <row r="337" spans="1:8" s="80" customFormat="1" ht="11.25">
      <c r="A337" s="75"/>
      <c r="B337" s="75" t="s">
        <v>919</v>
      </c>
      <c r="C337" s="75" t="s">
        <v>429</v>
      </c>
      <c r="D337" s="76" t="s">
        <v>430</v>
      </c>
      <c r="E337" s="77"/>
      <c r="F337" s="78"/>
      <c r="G337" s="19"/>
      <c r="H337" s="79"/>
    </row>
    <row r="338" spans="1:8" s="80" customFormat="1" ht="33.75">
      <c r="A338" s="75"/>
      <c r="B338" s="75" t="s">
        <v>919</v>
      </c>
      <c r="C338" s="75" t="s">
        <v>431</v>
      </c>
      <c r="D338" s="76" t="s">
        <v>432</v>
      </c>
      <c r="E338" s="77" t="s">
        <v>1018</v>
      </c>
      <c r="F338" s="78">
        <v>1</v>
      </c>
      <c r="G338" s="19"/>
      <c r="H338" s="79">
        <f>ROUND(ROUND(G338,2)*F338,2)</f>
        <v>0</v>
      </c>
    </row>
    <row r="339" spans="1:8" s="80" customFormat="1" ht="33.75">
      <c r="A339" s="75"/>
      <c r="B339" s="75" t="s">
        <v>919</v>
      </c>
      <c r="C339" s="75" t="s">
        <v>433</v>
      </c>
      <c r="D339" s="76" t="s">
        <v>434</v>
      </c>
      <c r="E339" s="77" t="s">
        <v>1018</v>
      </c>
      <c r="F339" s="78">
        <v>1</v>
      </c>
      <c r="G339" s="19"/>
      <c r="H339" s="79">
        <f>ROUND(ROUND(G339,2)*F339,2)</f>
        <v>0</v>
      </c>
    </row>
    <row r="340" spans="1:8" s="80" customFormat="1" ht="11.25">
      <c r="A340" s="75"/>
      <c r="B340" s="75"/>
      <c r="C340" s="75"/>
      <c r="D340" s="76"/>
      <c r="E340" s="77"/>
      <c r="F340" s="78"/>
      <c r="G340" s="19"/>
      <c r="H340" s="79"/>
    </row>
    <row r="341" spans="1:10" s="80" customFormat="1" ht="11.25">
      <c r="A341" s="82">
        <v>5</v>
      </c>
      <c r="B341" s="82"/>
      <c r="C341" s="82">
        <v>5</v>
      </c>
      <c r="D341" s="83" t="s">
        <v>435</v>
      </c>
      <c r="E341" s="84" t="s">
        <v>918</v>
      </c>
      <c r="F341" s="85">
        <v>1</v>
      </c>
      <c r="G341" s="86">
        <f>SUM(H345:H412)</f>
        <v>0</v>
      </c>
      <c r="H341" s="87">
        <f>ROUND(ROUND(G341,2)*F341,2)</f>
        <v>0</v>
      </c>
      <c r="J341" s="81"/>
    </row>
    <row r="342" spans="1:8" s="80" customFormat="1" ht="11.25">
      <c r="A342" s="75"/>
      <c r="B342" s="75"/>
      <c r="C342" s="75" t="s">
        <v>369</v>
      </c>
      <c r="D342" s="76" t="s">
        <v>956</v>
      </c>
      <c r="E342" s="77"/>
      <c r="F342" s="78"/>
      <c r="G342" s="19"/>
      <c r="H342" s="79"/>
    </row>
    <row r="343" spans="1:8" s="80" customFormat="1" ht="11.25">
      <c r="A343" s="75"/>
      <c r="B343" s="75"/>
      <c r="C343" s="75" t="s">
        <v>436</v>
      </c>
      <c r="D343" s="76" t="s">
        <v>437</v>
      </c>
      <c r="E343" s="77"/>
      <c r="F343" s="78"/>
      <c r="G343" s="19"/>
      <c r="H343" s="79"/>
    </row>
    <row r="344" spans="1:8" s="80" customFormat="1" ht="22.5">
      <c r="A344" s="75"/>
      <c r="B344" s="75"/>
      <c r="C344" s="75" t="s">
        <v>438</v>
      </c>
      <c r="D344" s="76" t="s">
        <v>439</v>
      </c>
      <c r="E344" s="77"/>
      <c r="F344" s="78"/>
      <c r="G344" s="19"/>
      <c r="H344" s="79"/>
    </row>
    <row r="345" spans="1:8" s="80" customFormat="1" ht="33.75">
      <c r="A345" s="75"/>
      <c r="B345" s="75"/>
      <c r="C345" s="75" t="s">
        <v>440</v>
      </c>
      <c r="D345" s="76" t="s">
        <v>441</v>
      </c>
      <c r="E345" s="77" t="s">
        <v>959</v>
      </c>
      <c r="F345" s="78">
        <v>163.2</v>
      </c>
      <c r="G345" s="19"/>
      <c r="H345" s="79">
        <f aca="true" t="shared" si="5" ref="H345:H408">ROUND(ROUND(G345,2)*F345,2)</f>
        <v>0</v>
      </c>
    </row>
    <row r="346" spans="1:8" s="80" customFormat="1" ht="11.25">
      <c r="A346" s="75"/>
      <c r="B346" s="75"/>
      <c r="C346" s="75" t="s">
        <v>370</v>
      </c>
      <c r="D346" s="76" t="s">
        <v>371</v>
      </c>
      <c r="E346" s="77"/>
      <c r="F346" s="78"/>
      <c r="G346" s="19"/>
      <c r="H346" s="79"/>
    </row>
    <row r="347" spans="1:8" s="80" customFormat="1" ht="22.5">
      <c r="A347" s="75"/>
      <c r="B347" s="75"/>
      <c r="C347" s="75" t="s">
        <v>372</v>
      </c>
      <c r="D347" s="76" t="s">
        <v>373</v>
      </c>
      <c r="E347" s="77"/>
      <c r="F347" s="78"/>
      <c r="G347" s="19"/>
      <c r="H347" s="79"/>
    </row>
    <row r="348" spans="1:8" s="80" customFormat="1" ht="33.75">
      <c r="A348" s="75"/>
      <c r="B348" s="75"/>
      <c r="C348" s="75" t="s">
        <v>442</v>
      </c>
      <c r="D348" s="76" t="s">
        <v>443</v>
      </c>
      <c r="E348" s="77" t="s">
        <v>959</v>
      </c>
      <c r="F348" s="78">
        <v>460</v>
      </c>
      <c r="G348" s="19"/>
      <c r="H348" s="79">
        <f t="shared" si="5"/>
        <v>0</v>
      </c>
    </row>
    <row r="349" spans="1:8" s="80" customFormat="1" ht="22.5">
      <c r="A349" s="75"/>
      <c r="B349" s="75" t="s">
        <v>919</v>
      </c>
      <c r="C349" s="75" t="s">
        <v>444</v>
      </c>
      <c r="D349" s="76" t="s">
        <v>967</v>
      </c>
      <c r="E349" s="77" t="s">
        <v>959</v>
      </c>
      <c r="F349" s="78">
        <v>7580</v>
      </c>
      <c r="G349" s="19"/>
      <c r="H349" s="79">
        <f t="shared" si="5"/>
        <v>0</v>
      </c>
    </row>
    <row r="350" spans="1:8" s="80" customFormat="1" ht="22.5">
      <c r="A350" s="75"/>
      <c r="B350" s="75" t="s">
        <v>919</v>
      </c>
      <c r="C350" s="75" t="s">
        <v>380</v>
      </c>
      <c r="D350" s="76" t="s">
        <v>969</v>
      </c>
      <c r="E350" s="77" t="s">
        <v>959</v>
      </c>
      <c r="F350" s="78">
        <v>1396</v>
      </c>
      <c r="G350" s="19"/>
      <c r="H350" s="79">
        <f t="shared" si="5"/>
        <v>0</v>
      </c>
    </row>
    <row r="351" spans="1:8" s="80" customFormat="1" ht="22.5">
      <c r="A351" s="75"/>
      <c r="B351" s="75" t="s">
        <v>919</v>
      </c>
      <c r="C351" s="75" t="s">
        <v>445</v>
      </c>
      <c r="D351" s="76" t="s">
        <v>446</v>
      </c>
      <c r="E351" s="77" t="s">
        <v>959</v>
      </c>
      <c r="F351" s="78">
        <v>1431.3</v>
      </c>
      <c r="G351" s="19"/>
      <c r="H351" s="79">
        <f t="shared" si="5"/>
        <v>0</v>
      </c>
    </row>
    <row r="352" spans="1:8" s="80" customFormat="1" ht="22.5">
      <c r="A352" s="75"/>
      <c r="B352" s="75"/>
      <c r="C352" s="75" t="s">
        <v>447</v>
      </c>
      <c r="D352" s="76" t="s">
        <v>448</v>
      </c>
      <c r="E352" s="77"/>
      <c r="F352" s="78"/>
      <c r="G352" s="19"/>
      <c r="H352" s="79"/>
    </row>
    <row r="353" spans="1:8" s="80" customFormat="1" ht="22.5">
      <c r="A353" s="75"/>
      <c r="B353" s="75" t="s">
        <v>919</v>
      </c>
      <c r="C353" s="75" t="s">
        <v>449</v>
      </c>
      <c r="D353" s="76" t="s">
        <v>961</v>
      </c>
      <c r="E353" s="77" t="s">
        <v>959</v>
      </c>
      <c r="F353" s="78">
        <v>360</v>
      </c>
      <c r="G353" s="19"/>
      <c r="H353" s="79">
        <f t="shared" si="5"/>
        <v>0</v>
      </c>
    </row>
    <row r="354" spans="1:8" s="80" customFormat="1" ht="11.25">
      <c r="A354" s="75"/>
      <c r="B354" s="75"/>
      <c r="C354" s="75" t="s">
        <v>382</v>
      </c>
      <c r="D354" s="76" t="s">
        <v>383</v>
      </c>
      <c r="E354" s="77"/>
      <c r="F354" s="78"/>
      <c r="G354" s="19"/>
      <c r="H354" s="79"/>
    </row>
    <row r="355" spans="1:8" s="80" customFormat="1" ht="22.5">
      <c r="A355" s="75"/>
      <c r="B355" s="75"/>
      <c r="C355" s="75" t="s">
        <v>450</v>
      </c>
      <c r="D355" s="76" t="s">
        <v>451</v>
      </c>
      <c r="E355" s="77" t="s">
        <v>959</v>
      </c>
      <c r="F355" s="78">
        <v>344.6</v>
      </c>
      <c r="G355" s="19"/>
      <c r="H355" s="79">
        <f t="shared" si="5"/>
        <v>0</v>
      </c>
    </row>
    <row r="356" spans="1:8" s="80" customFormat="1" ht="11.25">
      <c r="A356" s="75"/>
      <c r="B356" s="75"/>
      <c r="C356" s="75" t="s">
        <v>452</v>
      </c>
      <c r="D356" s="76" t="s">
        <v>453</v>
      </c>
      <c r="E356" s="77"/>
      <c r="F356" s="78"/>
      <c r="G356" s="19"/>
      <c r="H356" s="79"/>
    </row>
    <row r="357" spans="1:8" s="80" customFormat="1" ht="11.25">
      <c r="A357" s="75"/>
      <c r="B357" s="75"/>
      <c r="C357" s="75" t="s">
        <v>454</v>
      </c>
      <c r="D357" s="76" t="s">
        <v>455</v>
      </c>
      <c r="E357" s="77"/>
      <c r="F357" s="78"/>
      <c r="G357" s="19"/>
      <c r="H357" s="79"/>
    </row>
    <row r="358" spans="1:8" s="80" customFormat="1" ht="33.75">
      <c r="A358" s="75"/>
      <c r="B358" s="75" t="s">
        <v>919</v>
      </c>
      <c r="C358" s="75" t="s">
        <v>456</v>
      </c>
      <c r="D358" s="76" t="s">
        <v>457</v>
      </c>
      <c r="E358" s="77" t="s">
        <v>959</v>
      </c>
      <c r="F358" s="78">
        <v>662.5</v>
      </c>
      <c r="G358" s="19"/>
      <c r="H358" s="79">
        <f t="shared" si="5"/>
        <v>0</v>
      </c>
    </row>
    <row r="359" spans="1:8" s="80" customFormat="1" ht="33.75">
      <c r="A359" s="75"/>
      <c r="B359" s="75" t="s">
        <v>919</v>
      </c>
      <c r="C359" s="75" t="s">
        <v>458</v>
      </c>
      <c r="D359" s="76" t="s">
        <v>459</v>
      </c>
      <c r="E359" s="77" t="s">
        <v>959</v>
      </c>
      <c r="F359" s="78">
        <v>22</v>
      </c>
      <c r="G359" s="19"/>
      <c r="H359" s="79">
        <f t="shared" si="5"/>
        <v>0</v>
      </c>
    </row>
    <row r="360" spans="1:8" s="80" customFormat="1" ht="33.75">
      <c r="A360" s="75"/>
      <c r="B360" s="75" t="s">
        <v>919</v>
      </c>
      <c r="C360" s="75" t="s">
        <v>460</v>
      </c>
      <c r="D360" s="76" t="s">
        <v>461</v>
      </c>
      <c r="E360" s="77" t="s">
        <v>959</v>
      </c>
      <c r="F360" s="78">
        <v>119.99</v>
      </c>
      <c r="G360" s="19"/>
      <c r="H360" s="79">
        <f t="shared" si="5"/>
        <v>0</v>
      </c>
    </row>
    <row r="361" spans="1:8" s="80" customFormat="1" ht="11.25">
      <c r="A361" s="75"/>
      <c r="B361" s="75"/>
      <c r="C361" s="75" t="s">
        <v>462</v>
      </c>
      <c r="D361" s="76" t="s">
        <v>363</v>
      </c>
      <c r="E361" s="77"/>
      <c r="F361" s="78"/>
      <c r="G361" s="19"/>
      <c r="H361" s="79"/>
    </row>
    <row r="362" spans="1:8" s="80" customFormat="1" ht="11.25">
      <c r="A362" s="75"/>
      <c r="B362" s="75"/>
      <c r="C362" s="75" t="s">
        <v>463</v>
      </c>
      <c r="D362" s="76" t="s">
        <v>464</v>
      </c>
      <c r="E362" s="77"/>
      <c r="F362" s="78"/>
      <c r="G362" s="19"/>
      <c r="H362" s="79"/>
    </row>
    <row r="363" spans="1:8" s="80" customFormat="1" ht="11.25">
      <c r="A363" s="75"/>
      <c r="B363" s="75"/>
      <c r="C363" s="75" t="s">
        <v>465</v>
      </c>
      <c r="D363" s="76" t="s">
        <v>466</v>
      </c>
      <c r="E363" s="77" t="s">
        <v>959</v>
      </c>
      <c r="F363" s="78">
        <v>5689.59</v>
      </c>
      <c r="G363" s="19"/>
      <c r="H363" s="79">
        <f t="shared" si="5"/>
        <v>0</v>
      </c>
    </row>
    <row r="364" spans="1:8" s="80" customFormat="1" ht="22.5">
      <c r="A364" s="75"/>
      <c r="B364" s="75"/>
      <c r="C364" s="75" t="s">
        <v>467</v>
      </c>
      <c r="D364" s="76" t="s">
        <v>468</v>
      </c>
      <c r="E364" s="77"/>
      <c r="F364" s="78"/>
      <c r="G364" s="19"/>
      <c r="H364" s="79"/>
    </row>
    <row r="365" spans="1:8" s="80" customFormat="1" ht="45">
      <c r="A365" s="75"/>
      <c r="B365" s="75"/>
      <c r="C365" s="75" t="s">
        <v>469</v>
      </c>
      <c r="D365" s="76" t="s">
        <v>470</v>
      </c>
      <c r="E365" s="77" t="s">
        <v>980</v>
      </c>
      <c r="F365" s="78">
        <v>6</v>
      </c>
      <c r="G365" s="19"/>
      <c r="H365" s="79">
        <f t="shared" si="5"/>
        <v>0</v>
      </c>
    </row>
    <row r="366" spans="1:8" s="80" customFormat="1" ht="11.25">
      <c r="A366" s="75"/>
      <c r="B366" s="75"/>
      <c r="C366" s="75" t="s">
        <v>471</v>
      </c>
      <c r="D366" s="76" t="s">
        <v>298</v>
      </c>
      <c r="E366" s="77"/>
      <c r="F366" s="78"/>
      <c r="G366" s="19"/>
      <c r="H366" s="79"/>
    </row>
    <row r="367" spans="1:8" s="80" customFormat="1" ht="22.5">
      <c r="A367" s="75"/>
      <c r="B367" s="75"/>
      <c r="C367" s="75" t="s">
        <v>472</v>
      </c>
      <c r="D367" s="76" t="s">
        <v>473</v>
      </c>
      <c r="E367" s="77"/>
      <c r="F367" s="78"/>
      <c r="G367" s="19"/>
      <c r="H367" s="79"/>
    </row>
    <row r="368" spans="1:8" s="80" customFormat="1" ht="22.5">
      <c r="A368" s="75"/>
      <c r="B368" s="75"/>
      <c r="C368" s="75" t="s">
        <v>474</v>
      </c>
      <c r="D368" s="76" t="s">
        <v>475</v>
      </c>
      <c r="E368" s="77" t="s">
        <v>959</v>
      </c>
      <c r="F368" s="78">
        <v>822.1</v>
      </c>
      <c r="G368" s="19"/>
      <c r="H368" s="79">
        <f t="shared" si="5"/>
        <v>0</v>
      </c>
    </row>
    <row r="369" spans="1:8" s="80" customFormat="1" ht="22.5">
      <c r="A369" s="75"/>
      <c r="B369" s="75"/>
      <c r="C369" s="75" t="s">
        <v>476</v>
      </c>
      <c r="D369" s="76" t="s">
        <v>477</v>
      </c>
      <c r="E369" s="77" t="s">
        <v>959</v>
      </c>
      <c r="F369" s="78">
        <v>204.5</v>
      </c>
      <c r="G369" s="19"/>
      <c r="H369" s="79">
        <f t="shared" si="5"/>
        <v>0</v>
      </c>
    </row>
    <row r="370" spans="1:8" s="80" customFormat="1" ht="11.25">
      <c r="A370" s="75"/>
      <c r="B370" s="75"/>
      <c r="C370" s="75" t="s">
        <v>386</v>
      </c>
      <c r="D370" s="76" t="s">
        <v>977</v>
      </c>
      <c r="E370" s="77"/>
      <c r="F370" s="78"/>
      <c r="G370" s="19"/>
      <c r="H370" s="79"/>
    </row>
    <row r="371" spans="1:8" s="80" customFormat="1" ht="22.5">
      <c r="A371" s="75"/>
      <c r="B371" s="75"/>
      <c r="C371" s="75" t="s">
        <v>478</v>
      </c>
      <c r="D371" s="76" t="s">
        <v>479</v>
      </c>
      <c r="E371" s="77"/>
      <c r="F371" s="78"/>
      <c r="G371" s="19"/>
      <c r="H371" s="79"/>
    </row>
    <row r="372" spans="1:8" s="80" customFormat="1" ht="22.5">
      <c r="A372" s="75"/>
      <c r="B372" s="75"/>
      <c r="C372" s="75" t="s">
        <v>480</v>
      </c>
      <c r="D372" s="76" t="s">
        <v>390</v>
      </c>
      <c r="E372" s="77"/>
      <c r="F372" s="78"/>
      <c r="G372" s="19"/>
      <c r="H372" s="79"/>
    </row>
    <row r="373" spans="1:8" s="80" customFormat="1" ht="22.5">
      <c r="A373" s="75"/>
      <c r="B373" s="75"/>
      <c r="C373" s="75" t="s">
        <v>481</v>
      </c>
      <c r="D373" s="76" t="s">
        <v>482</v>
      </c>
      <c r="E373" s="77" t="s">
        <v>983</v>
      </c>
      <c r="F373" s="78">
        <v>2880</v>
      </c>
      <c r="G373" s="19"/>
      <c r="H373" s="79">
        <f t="shared" si="5"/>
        <v>0</v>
      </c>
    </row>
    <row r="374" spans="1:8" s="80" customFormat="1" ht="22.5">
      <c r="A374" s="75"/>
      <c r="B374" s="75"/>
      <c r="C374" s="75" t="s">
        <v>387</v>
      </c>
      <c r="D374" s="76" t="s">
        <v>388</v>
      </c>
      <c r="E374" s="77"/>
      <c r="F374" s="78"/>
      <c r="G374" s="19"/>
      <c r="H374" s="79"/>
    </row>
    <row r="375" spans="1:8" s="80" customFormat="1" ht="22.5">
      <c r="A375" s="75"/>
      <c r="B375" s="75"/>
      <c r="C375" s="75" t="s">
        <v>389</v>
      </c>
      <c r="D375" s="76" t="s">
        <v>390</v>
      </c>
      <c r="E375" s="77"/>
      <c r="F375" s="78"/>
      <c r="G375" s="19"/>
      <c r="H375" s="79"/>
    </row>
    <row r="376" spans="1:8" s="80" customFormat="1" ht="22.5">
      <c r="A376" s="75"/>
      <c r="B376" s="75"/>
      <c r="C376" s="75" t="s">
        <v>391</v>
      </c>
      <c r="D376" s="76" t="s">
        <v>392</v>
      </c>
      <c r="E376" s="77" t="s">
        <v>983</v>
      </c>
      <c r="F376" s="78">
        <v>3700</v>
      </c>
      <c r="G376" s="19"/>
      <c r="H376" s="79">
        <f t="shared" si="5"/>
        <v>0</v>
      </c>
    </row>
    <row r="377" spans="1:8" s="80" customFormat="1" ht="22.5">
      <c r="A377" s="75"/>
      <c r="B377" s="75"/>
      <c r="C377" s="75" t="s">
        <v>393</v>
      </c>
      <c r="D377" s="76" t="s">
        <v>394</v>
      </c>
      <c r="E377" s="77" t="s">
        <v>983</v>
      </c>
      <c r="F377" s="78">
        <v>700</v>
      </c>
      <c r="G377" s="19"/>
      <c r="H377" s="79">
        <f t="shared" si="5"/>
        <v>0</v>
      </c>
    </row>
    <row r="378" spans="1:8" s="80" customFormat="1" ht="22.5">
      <c r="A378" s="75"/>
      <c r="B378" s="75"/>
      <c r="C378" s="75" t="s">
        <v>483</v>
      </c>
      <c r="D378" s="76" t="s">
        <v>484</v>
      </c>
      <c r="E378" s="77" t="s">
        <v>983</v>
      </c>
      <c r="F378" s="78">
        <v>3240</v>
      </c>
      <c r="G378" s="19"/>
      <c r="H378" s="79">
        <f t="shared" si="5"/>
        <v>0</v>
      </c>
    </row>
    <row r="379" spans="1:8" s="80" customFormat="1" ht="22.5">
      <c r="A379" s="75"/>
      <c r="B379" s="75"/>
      <c r="C379" s="75" t="s">
        <v>485</v>
      </c>
      <c r="D379" s="76" t="s">
        <v>486</v>
      </c>
      <c r="E379" s="77" t="s">
        <v>983</v>
      </c>
      <c r="F379" s="78">
        <v>3120</v>
      </c>
      <c r="G379" s="19"/>
      <c r="H379" s="79">
        <f t="shared" si="5"/>
        <v>0</v>
      </c>
    </row>
    <row r="380" spans="1:8" s="80" customFormat="1" ht="22.5">
      <c r="A380" s="75"/>
      <c r="B380" s="75" t="s">
        <v>919</v>
      </c>
      <c r="C380" s="75" t="s">
        <v>487</v>
      </c>
      <c r="D380" s="76" t="s">
        <v>488</v>
      </c>
      <c r="E380" s="77" t="s">
        <v>983</v>
      </c>
      <c r="F380" s="78">
        <v>450</v>
      </c>
      <c r="G380" s="19"/>
      <c r="H380" s="79">
        <f t="shared" si="5"/>
        <v>0</v>
      </c>
    </row>
    <row r="381" spans="1:8" s="80" customFormat="1" ht="22.5">
      <c r="A381" s="75"/>
      <c r="B381" s="75" t="s">
        <v>919</v>
      </c>
      <c r="C381" s="75" t="s">
        <v>489</v>
      </c>
      <c r="D381" s="76" t="s">
        <v>490</v>
      </c>
      <c r="E381" s="77" t="s">
        <v>983</v>
      </c>
      <c r="F381" s="78">
        <v>450</v>
      </c>
      <c r="G381" s="19"/>
      <c r="H381" s="79">
        <f t="shared" si="5"/>
        <v>0</v>
      </c>
    </row>
    <row r="382" spans="1:8" s="80" customFormat="1" ht="11.25">
      <c r="A382" s="75"/>
      <c r="B382" s="75" t="s">
        <v>919</v>
      </c>
      <c r="C382" s="75" t="s">
        <v>491</v>
      </c>
      <c r="D382" s="76" t="s">
        <v>492</v>
      </c>
      <c r="E382" s="77"/>
      <c r="F382" s="78"/>
      <c r="G382" s="19"/>
      <c r="H382" s="79"/>
    </row>
    <row r="383" spans="1:8" s="80" customFormat="1" ht="22.5">
      <c r="A383" s="75"/>
      <c r="B383" s="75" t="s">
        <v>919</v>
      </c>
      <c r="C383" s="75" t="s">
        <v>493</v>
      </c>
      <c r="D383" s="76" t="s">
        <v>494</v>
      </c>
      <c r="E383" s="77" t="s">
        <v>980</v>
      </c>
      <c r="F383" s="78">
        <v>2</v>
      </c>
      <c r="G383" s="19"/>
      <c r="H383" s="79">
        <f t="shared" si="5"/>
        <v>0</v>
      </c>
    </row>
    <row r="384" spans="1:8" s="80" customFormat="1" ht="22.5">
      <c r="A384" s="75"/>
      <c r="B384" s="75" t="s">
        <v>919</v>
      </c>
      <c r="C384" s="75" t="s">
        <v>495</v>
      </c>
      <c r="D384" s="76" t="s">
        <v>496</v>
      </c>
      <c r="E384" s="77" t="s">
        <v>980</v>
      </c>
      <c r="F384" s="78">
        <v>1</v>
      </c>
      <c r="G384" s="19"/>
      <c r="H384" s="79">
        <f t="shared" si="5"/>
        <v>0</v>
      </c>
    </row>
    <row r="385" spans="1:8" s="80" customFormat="1" ht="11.25">
      <c r="A385" s="75"/>
      <c r="B385" s="75"/>
      <c r="C385" s="75" t="s">
        <v>497</v>
      </c>
      <c r="D385" s="76" t="s">
        <v>498</v>
      </c>
      <c r="E385" s="77"/>
      <c r="F385" s="78"/>
      <c r="G385" s="19"/>
      <c r="H385" s="79"/>
    </row>
    <row r="386" spans="1:8" s="80" customFormat="1" ht="22.5">
      <c r="A386" s="75"/>
      <c r="B386" s="75"/>
      <c r="C386" s="75" t="s">
        <v>499</v>
      </c>
      <c r="D386" s="76" t="s">
        <v>500</v>
      </c>
      <c r="E386" s="77"/>
      <c r="F386" s="78"/>
      <c r="G386" s="19"/>
      <c r="H386" s="79"/>
    </row>
    <row r="387" spans="1:8" s="80" customFormat="1" ht="22.5">
      <c r="A387" s="75"/>
      <c r="B387" s="75"/>
      <c r="C387" s="75" t="s">
        <v>501</v>
      </c>
      <c r="D387" s="76" t="s">
        <v>502</v>
      </c>
      <c r="E387" s="77" t="s">
        <v>959</v>
      </c>
      <c r="F387" s="78">
        <v>35.6</v>
      </c>
      <c r="G387" s="19"/>
      <c r="H387" s="79">
        <f t="shared" si="5"/>
        <v>0</v>
      </c>
    </row>
    <row r="388" spans="1:8" s="80" customFormat="1" ht="11.25">
      <c r="A388" s="75"/>
      <c r="B388" s="75"/>
      <c r="C388" s="75" t="s">
        <v>503</v>
      </c>
      <c r="D388" s="76" t="s">
        <v>504</v>
      </c>
      <c r="E388" s="77"/>
      <c r="F388" s="78"/>
      <c r="G388" s="19"/>
      <c r="H388" s="79"/>
    </row>
    <row r="389" spans="1:8" s="80" customFormat="1" ht="22.5">
      <c r="A389" s="75"/>
      <c r="B389" s="75"/>
      <c r="C389" s="75" t="s">
        <v>505</v>
      </c>
      <c r="D389" s="76" t="s">
        <v>506</v>
      </c>
      <c r="E389" s="77" t="s">
        <v>980</v>
      </c>
      <c r="F389" s="78">
        <v>2</v>
      </c>
      <c r="G389" s="19"/>
      <c r="H389" s="79">
        <f t="shared" si="5"/>
        <v>0</v>
      </c>
    </row>
    <row r="390" spans="1:8" s="80" customFormat="1" ht="22.5">
      <c r="A390" s="75"/>
      <c r="B390" s="75"/>
      <c r="C390" s="75" t="s">
        <v>507</v>
      </c>
      <c r="D390" s="76" t="s">
        <v>508</v>
      </c>
      <c r="E390" s="77" t="s">
        <v>980</v>
      </c>
      <c r="F390" s="78">
        <v>6</v>
      </c>
      <c r="G390" s="19"/>
      <c r="H390" s="79">
        <f t="shared" si="5"/>
        <v>0</v>
      </c>
    </row>
    <row r="391" spans="1:8" s="80" customFormat="1" ht="22.5">
      <c r="A391" s="75"/>
      <c r="B391" s="75"/>
      <c r="C391" s="75" t="s">
        <v>400</v>
      </c>
      <c r="D391" s="76" t="s">
        <v>401</v>
      </c>
      <c r="E391" s="77"/>
      <c r="F391" s="78"/>
      <c r="G391" s="19"/>
      <c r="H391" s="79"/>
    </row>
    <row r="392" spans="1:8" s="80" customFormat="1" ht="22.5">
      <c r="A392" s="75"/>
      <c r="B392" s="75"/>
      <c r="C392" s="75" t="s">
        <v>402</v>
      </c>
      <c r="D392" s="76" t="s">
        <v>403</v>
      </c>
      <c r="E392" s="77"/>
      <c r="F392" s="78"/>
      <c r="G392" s="19"/>
      <c r="H392" s="79"/>
    </row>
    <row r="393" spans="1:8" s="80" customFormat="1" ht="22.5">
      <c r="A393" s="75"/>
      <c r="B393" s="75"/>
      <c r="C393" s="75" t="s">
        <v>404</v>
      </c>
      <c r="D393" s="76" t="s">
        <v>405</v>
      </c>
      <c r="E393" s="77"/>
      <c r="F393" s="78"/>
      <c r="G393" s="19"/>
      <c r="H393" s="79"/>
    </row>
    <row r="394" spans="1:8" s="80" customFormat="1" ht="45">
      <c r="A394" s="75"/>
      <c r="B394" s="75"/>
      <c r="C394" s="75" t="s">
        <v>509</v>
      </c>
      <c r="D394" s="76" t="s">
        <v>997</v>
      </c>
      <c r="E394" s="77" t="s">
        <v>980</v>
      </c>
      <c r="F394" s="78">
        <v>44</v>
      </c>
      <c r="G394" s="19"/>
      <c r="H394" s="79">
        <f t="shared" si="5"/>
        <v>0</v>
      </c>
    </row>
    <row r="395" spans="1:8" s="80" customFormat="1" ht="45">
      <c r="A395" s="75"/>
      <c r="B395" s="75"/>
      <c r="C395" s="75" t="s">
        <v>510</v>
      </c>
      <c r="D395" s="76" t="s">
        <v>999</v>
      </c>
      <c r="E395" s="77" t="s">
        <v>980</v>
      </c>
      <c r="F395" s="78">
        <v>28</v>
      </c>
      <c r="G395" s="19"/>
      <c r="H395" s="79">
        <f t="shared" si="5"/>
        <v>0</v>
      </c>
    </row>
    <row r="396" spans="1:8" s="80" customFormat="1" ht="22.5">
      <c r="A396" s="75"/>
      <c r="B396" s="75"/>
      <c r="C396" s="75" t="s">
        <v>410</v>
      </c>
      <c r="D396" s="76" t="s">
        <v>411</v>
      </c>
      <c r="E396" s="77"/>
      <c r="F396" s="78"/>
      <c r="G396" s="19"/>
      <c r="H396" s="79"/>
    </row>
    <row r="397" spans="1:8" s="80" customFormat="1" ht="22.5">
      <c r="A397" s="75"/>
      <c r="B397" s="75"/>
      <c r="C397" s="75" t="s">
        <v>511</v>
      </c>
      <c r="D397" s="76" t="s">
        <v>512</v>
      </c>
      <c r="E397" s="77" t="s">
        <v>980</v>
      </c>
      <c r="F397" s="78">
        <v>43</v>
      </c>
      <c r="G397" s="19"/>
      <c r="H397" s="79">
        <f t="shared" si="5"/>
        <v>0</v>
      </c>
    </row>
    <row r="398" spans="1:8" s="80" customFormat="1" ht="11.25">
      <c r="A398" s="75"/>
      <c r="B398" s="75"/>
      <c r="C398" s="75" t="s">
        <v>513</v>
      </c>
      <c r="D398" s="76" t="s">
        <v>514</v>
      </c>
      <c r="E398" s="77"/>
      <c r="F398" s="78"/>
      <c r="G398" s="19"/>
      <c r="H398" s="79"/>
    </row>
    <row r="399" spans="1:8" s="80" customFormat="1" ht="33.75">
      <c r="A399" s="75"/>
      <c r="B399" s="75"/>
      <c r="C399" s="75" t="s">
        <v>515</v>
      </c>
      <c r="D399" s="76" t="s">
        <v>516</v>
      </c>
      <c r="E399" s="77" t="s">
        <v>980</v>
      </c>
      <c r="F399" s="78">
        <v>43</v>
      </c>
      <c r="G399" s="19"/>
      <c r="H399" s="79">
        <f t="shared" si="5"/>
        <v>0</v>
      </c>
    </row>
    <row r="400" spans="1:8" s="80" customFormat="1" ht="11.25">
      <c r="A400" s="75"/>
      <c r="B400" s="75"/>
      <c r="C400" s="75" t="s">
        <v>414</v>
      </c>
      <c r="D400" s="76" t="s">
        <v>415</v>
      </c>
      <c r="E400" s="77"/>
      <c r="F400" s="78"/>
      <c r="G400" s="19"/>
      <c r="H400" s="79"/>
    </row>
    <row r="401" spans="1:8" s="80" customFormat="1" ht="22.5">
      <c r="A401" s="75"/>
      <c r="B401" s="75"/>
      <c r="C401" s="75" t="s">
        <v>416</v>
      </c>
      <c r="D401" s="76" t="s">
        <v>417</v>
      </c>
      <c r="E401" s="77"/>
      <c r="F401" s="78"/>
      <c r="G401" s="19"/>
      <c r="H401" s="79"/>
    </row>
    <row r="402" spans="1:8" s="80" customFormat="1" ht="22.5">
      <c r="A402" s="75"/>
      <c r="B402" s="75"/>
      <c r="C402" s="75" t="s">
        <v>418</v>
      </c>
      <c r="D402" s="76" t="s">
        <v>419</v>
      </c>
      <c r="E402" s="77" t="s">
        <v>950</v>
      </c>
      <c r="F402" s="78">
        <v>1080</v>
      </c>
      <c r="G402" s="19"/>
      <c r="H402" s="79">
        <f t="shared" si="5"/>
        <v>0</v>
      </c>
    </row>
    <row r="403" spans="1:8" s="80" customFormat="1" ht="11.25">
      <c r="A403" s="75"/>
      <c r="B403" s="75"/>
      <c r="C403" s="75" t="s">
        <v>517</v>
      </c>
      <c r="D403" s="76" t="s">
        <v>518</v>
      </c>
      <c r="E403" s="77"/>
      <c r="F403" s="78"/>
      <c r="G403" s="19"/>
      <c r="H403" s="79"/>
    </row>
    <row r="404" spans="1:8" s="80" customFormat="1" ht="11.25">
      <c r="A404" s="75"/>
      <c r="B404" s="75"/>
      <c r="C404" s="75" t="s">
        <v>519</v>
      </c>
      <c r="D404" s="76" t="s">
        <v>520</v>
      </c>
      <c r="E404" s="77"/>
      <c r="F404" s="78"/>
      <c r="G404" s="19"/>
      <c r="H404" s="79"/>
    </row>
    <row r="405" spans="1:8" s="80" customFormat="1" ht="33.75">
      <c r="A405" s="75"/>
      <c r="B405" s="75"/>
      <c r="C405" s="75" t="s">
        <v>521</v>
      </c>
      <c r="D405" s="76" t="s">
        <v>522</v>
      </c>
      <c r="E405" s="77" t="s">
        <v>980</v>
      </c>
      <c r="F405" s="78">
        <v>117.78</v>
      </c>
      <c r="G405" s="19"/>
      <c r="H405" s="79">
        <f t="shared" si="5"/>
        <v>0</v>
      </c>
    </row>
    <row r="406" spans="1:8" s="80" customFormat="1" ht="11.25">
      <c r="A406" s="75"/>
      <c r="B406" s="75"/>
      <c r="C406" s="75" t="s">
        <v>523</v>
      </c>
      <c r="D406" s="76" t="s">
        <v>363</v>
      </c>
      <c r="E406" s="77"/>
      <c r="F406" s="78"/>
      <c r="G406" s="19"/>
      <c r="H406" s="79"/>
    </row>
    <row r="407" spans="1:8" s="80" customFormat="1" ht="11.25">
      <c r="A407" s="75"/>
      <c r="B407" s="75"/>
      <c r="C407" s="75" t="s">
        <v>524</v>
      </c>
      <c r="D407" s="76" t="s">
        <v>525</v>
      </c>
      <c r="E407" s="77"/>
      <c r="F407" s="78"/>
      <c r="G407" s="19"/>
      <c r="H407" s="79"/>
    </row>
    <row r="408" spans="1:8" s="80" customFormat="1" ht="11.25">
      <c r="A408" s="75"/>
      <c r="B408" s="75" t="s">
        <v>919</v>
      </c>
      <c r="C408" s="75" t="s">
        <v>526</v>
      </c>
      <c r="D408" s="76" t="s">
        <v>527</v>
      </c>
      <c r="E408" s="77" t="s">
        <v>980</v>
      </c>
      <c r="F408" s="78">
        <v>43</v>
      </c>
      <c r="G408" s="19"/>
      <c r="H408" s="79">
        <f t="shared" si="5"/>
        <v>0</v>
      </c>
    </row>
    <row r="409" spans="1:8" s="80" customFormat="1" ht="11.25">
      <c r="A409" s="75"/>
      <c r="B409" s="75"/>
      <c r="C409" s="75" t="s">
        <v>528</v>
      </c>
      <c r="D409" s="76" t="s">
        <v>529</v>
      </c>
      <c r="E409" s="77"/>
      <c r="F409" s="78"/>
      <c r="G409" s="19"/>
      <c r="H409" s="79"/>
    </row>
    <row r="410" spans="1:8" s="80" customFormat="1" ht="11.25">
      <c r="A410" s="75"/>
      <c r="B410" s="75"/>
      <c r="C410" s="75" t="s">
        <v>530</v>
      </c>
      <c r="D410" s="76" t="s">
        <v>531</v>
      </c>
      <c r="E410" s="77"/>
      <c r="F410" s="78"/>
      <c r="G410" s="19"/>
      <c r="H410" s="79"/>
    </row>
    <row r="411" spans="1:8" s="80" customFormat="1" ht="11.25">
      <c r="A411" s="75"/>
      <c r="B411" s="75"/>
      <c r="C411" s="75" t="s">
        <v>532</v>
      </c>
      <c r="D411" s="76" t="s">
        <v>533</v>
      </c>
      <c r="E411" s="77"/>
      <c r="F411" s="78"/>
      <c r="G411" s="19"/>
      <c r="H411" s="79"/>
    </row>
    <row r="412" spans="1:8" s="80" customFormat="1" ht="22.5">
      <c r="A412" s="75"/>
      <c r="B412" s="75"/>
      <c r="C412" s="75" t="s">
        <v>534</v>
      </c>
      <c r="D412" s="76" t="s">
        <v>535</v>
      </c>
      <c r="E412" s="77" t="s">
        <v>980</v>
      </c>
      <c r="F412" s="78">
        <v>2</v>
      </c>
      <c r="G412" s="19"/>
      <c r="H412" s="79">
        <f>ROUND(ROUND(G412,2)*F412,2)</f>
        <v>0</v>
      </c>
    </row>
    <row r="413" spans="1:8" s="80" customFormat="1" ht="11.25">
      <c r="A413" s="75"/>
      <c r="B413" s="75"/>
      <c r="C413" s="75"/>
      <c r="D413" s="76"/>
      <c r="E413" s="77"/>
      <c r="F413" s="78"/>
      <c r="G413" s="19"/>
      <c r="H413" s="79"/>
    </row>
    <row r="414" spans="1:10" s="80" customFormat="1" ht="11.25">
      <c r="A414" s="82">
        <v>6</v>
      </c>
      <c r="B414" s="82"/>
      <c r="C414" s="82">
        <v>6</v>
      </c>
      <c r="D414" s="83" t="s">
        <v>536</v>
      </c>
      <c r="E414" s="84" t="s">
        <v>918</v>
      </c>
      <c r="F414" s="85">
        <v>1</v>
      </c>
      <c r="G414" s="86">
        <f>SUM(H418:H429)</f>
        <v>0</v>
      </c>
      <c r="H414" s="87">
        <f>ROUND(ROUND(G414,2)*F414,2)</f>
        <v>0</v>
      </c>
      <c r="J414" s="81"/>
    </row>
    <row r="415" spans="1:8" s="80" customFormat="1" ht="22.5">
      <c r="A415" s="75"/>
      <c r="B415" s="75"/>
      <c r="C415" s="75" t="s">
        <v>317</v>
      </c>
      <c r="D415" s="76" t="s">
        <v>318</v>
      </c>
      <c r="E415" s="77"/>
      <c r="F415" s="78"/>
      <c r="G415" s="19"/>
      <c r="H415" s="79"/>
    </row>
    <row r="416" spans="1:8" s="80" customFormat="1" ht="11.25">
      <c r="A416" s="75"/>
      <c r="B416" s="75"/>
      <c r="C416" s="75" t="s">
        <v>319</v>
      </c>
      <c r="D416" s="76" t="s">
        <v>320</v>
      </c>
      <c r="E416" s="77"/>
      <c r="F416" s="78"/>
      <c r="G416" s="19"/>
      <c r="H416" s="79"/>
    </row>
    <row r="417" spans="1:8" s="80" customFormat="1" ht="22.5">
      <c r="A417" s="75"/>
      <c r="B417" s="75"/>
      <c r="C417" s="75" t="s">
        <v>537</v>
      </c>
      <c r="D417" s="76" t="s">
        <v>538</v>
      </c>
      <c r="E417" s="77"/>
      <c r="F417" s="78"/>
      <c r="G417" s="19"/>
      <c r="H417" s="79"/>
    </row>
    <row r="418" spans="1:8" s="80" customFormat="1" ht="22.5">
      <c r="A418" s="75"/>
      <c r="B418" s="75"/>
      <c r="C418" s="75" t="s">
        <v>539</v>
      </c>
      <c r="D418" s="76" t="s">
        <v>540</v>
      </c>
      <c r="E418" s="77" t="s">
        <v>928</v>
      </c>
      <c r="F418" s="78">
        <v>440.75</v>
      </c>
      <c r="G418" s="19"/>
      <c r="H418" s="79">
        <f aca="true" t="shared" si="6" ref="H418:H429">ROUND(ROUND(G418,2)*F418,2)</f>
        <v>0</v>
      </c>
    </row>
    <row r="419" spans="1:8" s="80" customFormat="1" ht="11.25">
      <c r="A419" s="75"/>
      <c r="B419" s="75"/>
      <c r="C419" s="75" t="s">
        <v>541</v>
      </c>
      <c r="D419" s="76" t="s">
        <v>542</v>
      </c>
      <c r="E419" s="77"/>
      <c r="F419" s="78"/>
      <c r="G419" s="19"/>
      <c r="H419" s="79"/>
    </row>
    <row r="420" spans="1:8" s="80" customFormat="1" ht="22.5">
      <c r="A420" s="75"/>
      <c r="B420" s="75"/>
      <c r="C420" s="75" t="s">
        <v>543</v>
      </c>
      <c r="D420" s="76" t="s">
        <v>544</v>
      </c>
      <c r="E420" s="77" t="s">
        <v>941</v>
      </c>
      <c r="F420" s="78">
        <v>562.44</v>
      </c>
      <c r="G420" s="19"/>
      <c r="H420" s="79">
        <f t="shared" si="6"/>
        <v>0</v>
      </c>
    </row>
    <row r="421" spans="1:8" s="80" customFormat="1" ht="22.5">
      <c r="A421" s="75"/>
      <c r="B421" s="75"/>
      <c r="C421" s="75" t="s">
        <v>545</v>
      </c>
      <c r="D421" s="76" t="s">
        <v>546</v>
      </c>
      <c r="E421" s="77"/>
      <c r="F421" s="78"/>
      <c r="G421" s="19"/>
      <c r="H421" s="79"/>
    </row>
    <row r="422" spans="1:8" s="80" customFormat="1" ht="11.25">
      <c r="A422" s="75"/>
      <c r="B422" s="75"/>
      <c r="C422" s="75" t="s">
        <v>547</v>
      </c>
      <c r="D422" s="76" t="s">
        <v>548</v>
      </c>
      <c r="E422" s="77"/>
      <c r="F422" s="78"/>
      <c r="G422" s="19"/>
      <c r="H422" s="79"/>
    </row>
    <row r="423" spans="1:8" s="80" customFormat="1" ht="22.5">
      <c r="A423" s="75"/>
      <c r="B423" s="75"/>
      <c r="C423" s="75" t="s">
        <v>549</v>
      </c>
      <c r="D423" s="76" t="s">
        <v>550</v>
      </c>
      <c r="E423" s="77" t="s">
        <v>928</v>
      </c>
      <c r="F423" s="78">
        <v>78.65</v>
      </c>
      <c r="G423" s="19"/>
      <c r="H423" s="79">
        <f t="shared" si="6"/>
        <v>0</v>
      </c>
    </row>
    <row r="424" spans="1:8" s="80" customFormat="1" ht="11.25">
      <c r="A424" s="75"/>
      <c r="B424" s="75"/>
      <c r="C424" s="75" t="s">
        <v>551</v>
      </c>
      <c r="D424" s="76" t="s">
        <v>552</v>
      </c>
      <c r="E424" s="77"/>
      <c r="F424" s="78"/>
      <c r="G424" s="19"/>
      <c r="H424" s="79"/>
    </row>
    <row r="425" spans="1:8" s="80" customFormat="1" ht="22.5">
      <c r="A425" s="75"/>
      <c r="B425" s="75"/>
      <c r="C425" s="75" t="s">
        <v>553</v>
      </c>
      <c r="D425" s="76" t="s">
        <v>554</v>
      </c>
      <c r="E425" s="77" t="s">
        <v>941</v>
      </c>
      <c r="F425" s="78">
        <v>244.06</v>
      </c>
      <c r="G425" s="19"/>
      <c r="H425" s="79">
        <f t="shared" si="6"/>
        <v>0</v>
      </c>
    </row>
    <row r="426" spans="1:8" s="80" customFormat="1" ht="22.5">
      <c r="A426" s="75"/>
      <c r="B426" s="75"/>
      <c r="C426" s="75" t="s">
        <v>555</v>
      </c>
      <c r="D426" s="76" t="s">
        <v>556</v>
      </c>
      <c r="E426" s="77" t="s">
        <v>941</v>
      </c>
      <c r="F426" s="78">
        <v>234.4</v>
      </c>
      <c r="G426" s="19"/>
      <c r="H426" s="79">
        <f t="shared" si="6"/>
        <v>0</v>
      </c>
    </row>
    <row r="427" spans="1:8" s="80" customFormat="1" ht="11.25">
      <c r="A427" s="75"/>
      <c r="B427" s="75"/>
      <c r="C427" s="75" t="s">
        <v>557</v>
      </c>
      <c r="D427" s="76" t="s">
        <v>558</v>
      </c>
      <c r="E427" s="77"/>
      <c r="F427" s="78"/>
      <c r="G427" s="19"/>
      <c r="H427" s="79"/>
    </row>
    <row r="428" spans="1:8" s="80" customFormat="1" ht="11.25">
      <c r="A428" s="75"/>
      <c r="B428" s="75"/>
      <c r="C428" s="75" t="s">
        <v>559</v>
      </c>
      <c r="D428" s="76" t="s">
        <v>560</v>
      </c>
      <c r="E428" s="77"/>
      <c r="F428" s="78"/>
      <c r="G428" s="19"/>
      <c r="H428" s="79"/>
    </row>
    <row r="429" spans="1:8" s="80" customFormat="1" ht="33.75">
      <c r="A429" s="75"/>
      <c r="B429" s="75" t="s">
        <v>919</v>
      </c>
      <c r="C429" s="75" t="s">
        <v>561</v>
      </c>
      <c r="D429" s="76" t="s">
        <v>562</v>
      </c>
      <c r="E429" s="77" t="s">
        <v>928</v>
      </c>
      <c r="F429" s="78">
        <v>910.46</v>
      </c>
      <c r="G429" s="19"/>
      <c r="H429" s="79">
        <f t="shared" si="6"/>
        <v>0</v>
      </c>
    </row>
    <row r="430" spans="1:8" s="80" customFormat="1" ht="11.25">
      <c r="A430" s="75"/>
      <c r="B430" s="75"/>
      <c r="C430" s="75"/>
      <c r="D430" s="76"/>
      <c r="E430" s="77"/>
      <c r="F430" s="78"/>
      <c r="G430" s="19"/>
      <c r="H430" s="79"/>
    </row>
    <row r="431" spans="1:10" s="80" customFormat="1" ht="11.25">
      <c r="A431" s="82">
        <v>7</v>
      </c>
      <c r="B431" s="82"/>
      <c r="C431" s="82">
        <v>7</v>
      </c>
      <c r="D431" s="83" t="s">
        <v>563</v>
      </c>
      <c r="E431" s="84" t="s">
        <v>918</v>
      </c>
      <c r="F431" s="85">
        <v>1</v>
      </c>
      <c r="G431" s="86">
        <f>SUM(H435:H470)</f>
        <v>0</v>
      </c>
      <c r="H431" s="87">
        <f>ROUND(ROUND(G431,2)*F431,2)</f>
        <v>0</v>
      </c>
      <c r="J431" s="81"/>
    </row>
    <row r="432" spans="1:8" s="80" customFormat="1" ht="11.25">
      <c r="A432" s="75"/>
      <c r="B432" s="75"/>
      <c r="C432" s="75" t="s">
        <v>29</v>
      </c>
      <c r="D432" s="76" t="s">
        <v>925</v>
      </c>
      <c r="E432" s="77"/>
      <c r="F432" s="78"/>
      <c r="G432" s="19"/>
      <c r="H432" s="79"/>
    </row>
    <row r="433" spans="1:8" s="80" customFormat="1" ht="11.25">
      <c r="A433" s="75"/>
      <c r="B433" s="75" t="s">
        <v>919</v>
      </c>
      <c r="C433" s="75" t="s">
        <v>564</v>
      </c>
      <c r="D433" s="76" t="s">
        <v>565</v>
      </c>
      <c r="E433" s="77"/>
      <c r="F433" s="78"/>
      <c r="G433" s="19"/>
      <c r="H433" s="79"/>
    </row>
    <row r="434" spans="1:8" s="80" customFormat="1" ht="22.5">
      <c r="A434" s="75"/>
      <c r="B434" s="75"/>
      <c r="C434" s="75" t="s">
        <v>566</v>
      </c>
      <c r="D434" s="76" t="s">
        <v>567</v>
      </c>
      <c r="E434" s="77"/>
      <c r="F434" s="78"/>
      <c r="G434" s="19"/>
      <c r="H434" s="79"/>
    </row>
    <row r="435" spans="1:8" s="80" customFormat="1" ht="33.75">
      <c r="A435" s="75"/>
      <c r="B435" s="75" t="s">
        <v>919</v>
      </c>
      <c r="C435" s="75" t="s">
        <v>568</v>
      </c>
      <c r="D435" s="76" t="s">
        <v>569</v>
      </c>
      <c r="E435" s="77" t="s">
        <v>928</v>
      </c>
      <c r="F435" s="78">
        <v>1785.36</v>
      </c>
      <c r="G435" s="19"/>
      <c r="H435" s="79">
        <f>ROUND(ROUND(G435,2)*F435,2)</f>
        <v>0</v>
      </c>
    </row>
    <row r="436" spans="1:8" s="80" customFormat="1" ht="22.5">
      <c r="A436" s="75"/>
      <c r="B436" s="75" t="s">
        <v>919</v>
      </c>
      <c r="C436" s="75" t="s">
        <v>570</v>
      </c>
      <c r="D436" s="76" t="s">
        <v>571</v>
      </c>
      <c r="E436" s="77" t="s">
        <v>928</v>
      </c>
      <c r="F436" s="78">
        <v>119.7</v>
      </c>
      <c r="G436" s="19"/>
      <c r="H436" s="79">
        <f>ROUND(ROUND(G436,2)*F436,2)</f>
        <v>0</v>
      </c>
    </row>
    <row r="437" spans="1:8" s="80" customFormat="1" ht="56.25">
      <c r="A437" s="75"/>
      <c r="B437" s="75" t="s">
        <v>919</v>
      </c>
      <c r="C437" s="75" t="s">
        <v>572</v>
      </c>
      <c r="D437" s="76" t="s">
        <v>573</v>
      </c>
      <c r="E437" s="77" t="s">
        <v>928</v>
      </c>
      <c r="F437" s="78">
        <v>59.85</v>
      </c>
      <c r="G437" s="19"/>
      <c r="H437" s="79">
        <f>ROUND(ROUND(G437,2)*F437,2)</f>
        <v>0</v>
      </c>
    </row>
    <row r="438" spans="1:8" s="80" customFormat="1" ht="22.5">
      <c r="A438" s="75"/>
      <c r="B438" s="75"/>
      <c r="C438" s="75" t="s">
        <v>574</v>
      </c>
      <c r="D438" s="76" t="s">
        <v>575</v>
      </c>
      <c r="E438" s="77" t="s">
        <v>928</v>
      </c>
      <c r="F438" s="78">
        <v>42.91</v>
      </c>
      <c r="G438" s="19"/>
      <c r="H438" s="79">
        <f>ROUND(ROUND(G438,2)*F438,2)</f>
        <v>0</v>
      </c>
    </row>
    <row r="439" spans="1:8" s="80" customFormat="1" ht="33.75">
      <c r="A439" s="75"/>
      <c r="B439" s="75" t="s">
        <v>919</v>
      </c>
      <c r="C439" s="75" t="s">
        <v>576</v>
      </c>
      <c r="D439" s="76" t="s">
        <v>577</v>
      </c>
      <c r="E439" s="77" t="s">
        <v>928</v>
      </c>
      <c r="F439" s="78">
        <v>386.22</v>
      </c>
      <c r="G439" s="19"/>
      <c r="H439" s="79">
        <f>ROUND(ROUND(G439,2)*F439,2)</f>
        <v>0</v>
      </c>
    </row>
    <row r="440" spans="1:8" s="80" customFormat="1" ht="22.5">
      <c r="A440" s="75"/>
      <c r="B440" s="75"/>
      <c r="C440" s="75" t="s">
        <v>578</v>
      </c>
      <c r="D440" s="76" t="s">
        <v>579</v>
      </c>
      <c r="E440" s="77"/>
      <c r="F440" s="78"/>
      <c r="G440" s="19"/>
      <c r="H440" s="79"/>
    </row>
    <row r="441" spans="1:8" s="80" customFormat="1" ht="33.75">
      <c r="A441" s="75"/>
      <c r="B441" s="75" t="s">
        <v>919</v>
      </c>
      <c r="C441" s="75" t="s">
        <v>580</v>
      </c>
      <c r="D441" s="76" t="s">
        <v>581</v>
      </c>
      <c r="E441" s="77" t="s">
        <v>928</v>
      </c>
      <c r="F441" s="78">
        <v>178.54</v>
      </c>
      <c r="G441" s="19"/>
      <c r="H441" s="79">
        <f>ROUND(ROUND(G441,2)*F441,2)</f>
        <v>0</v>
      </c>
    </row>
    <row r="442" spans="1:8" s="80" customFormat="1" ht="22.5">
      <c r="A442" s="75"/>
      <c r="B442" s="75"/>
      <c r="C442" s="75" t="s">
        <v>582</v>
      </c>
      <c r="D442" s="76" t="s">
        <v>583</v>
      </c>
      <c r="E442" s="77" t="s">
        <v>928</v>
      </c>
      <c r="F442" s="78">
        <v>0.86</v>
      </c>
      <c r="G442" s="19"/>
      <c r="H442" s="79">
        <f>ROUND(ROUND(G442,2)*F442,2)</f>
        <v>0</v>
      </c>
    </row>
    <row r="443" spans="1:8" s="80" customFormat="1" ht="33.75">
      <c r="A443" s="75"/>
      <c r="B443" s="75"/>
      <c r="C443" s="75" t="s">
        <v>584</v>
      </c>
      <c r="D443" s="76" t="s">
        <v>585</v>
      </c>
      <c r="E443" s="77" t="s">
        <v>928</v>
      </c>
      <c r="F443" s="78">
        <v>7.22</v>
      </c>
      <c r="G443" s="19"/>
      <c r="H443" s="79">
        <f>ROUND(ROUND(G443,2)*F443,2)</f>
        <v>0</v>
      </c>
    </row>
    <row r="444" spans="1:8" s="80" customFormat="1" ht="22.5">
      <c r="A444" s="75"/>
      <c r="B444" s="75"/>
      <c r="C444" s="75" t="s">
        <v>586</v>
      </c>
      <c r="D444" s="76" t="s">
        <v>587</v>
      </c>
      <c r="E444" s="77"/>
      <c r="F444" s="78"/>
      <c r="G444" s="19"/>
      <c r="H444" s="79"/>
    </row>
    <row r="445" spans="1:8" s="80" customFormat="1" ht="22.5">
      <c r="A445" s="75"/>
      <c r="B445" s="75"/>
      <c r="C445" s="75" t="s">
        <v>588</v>
      </c>
      <c r="D445" s="76" t="s">
        <v>589</v>
      </c>
      <c r="E445" s="77"/>
      <c r="F445" s="78"/>
      <c r="G445" s="19"/>
      <c r="H445" s="79"/>
    </row>
    <row r="446" spans="1:8" s="80" customFormat="1" ht="22.5">
      <c r="A446" s="75"/>
      <c r="B446" s="75" t="s">
        <v>919</v>
      </c>
      <c r="C446" s="75" t="s">
        <v>590</v>
      </c>
      <c r="D446" s="76" t="s">
        <v>932</v>
      </c>
      <c r="E446" s="77" t="s">
        <v>928</v>
      </c>
      <c r="F446" s="78">
        <v>1858.96</v>
      </c>
      <c r="G446" s="19"/>
      <c r="H446" s="79">
        <f>ROUND(ROUND(G446,2)*F446,2)</f>
        <v>0</v>
      </c>
    </row>
    <row r="447" spans="1:8" s="80" customFormat="1" ht="22.5">
      <c r="A447" s="75"/>
      <c r="B447" s="75" t="s">
        <v>919</v>
      </c>
      <c r="C447" s="75" t="s">
        <v>591</v>
      </c>
      <c r="D447" s="76" t="s">
        <v>592</v>
      </c>
      <c r="E447" s="77" t="s">
        <v>928</v>
      </c>
      <c r="F447" s="78">
        <v>1864.08</v>
      </c>
      <c r="G447" s="19"/>
      <c r="H447" s="79">
        <f>ROUND(ROUND(G447,2)*F447,2)</f>
        <v>0</v>
      </c>
    </row>
    <row r="448" spans="1:8" s="80" customFormat="1" ht="11.25">
      <c r="A448" s="75"/>
      <c r="B448" s="75"/>
      <c r="C448" s="75" t="s">
        <v>369</v>
      </c>
      <c r="D448" s="76" t="s">
        <v>956</v>
      </c>
      <c r="E448" s="77"/>
      <c r="F448" s="78"/>
      <c r="G448" s="19"/>
      <c r="H448" s="79"/>
    </row>
    <row r="449" spans="1:8" s="80" customFormat="1" ht="11.25">
      <c r="A449" s="75"/>
      <c r="B449" s="75"/>
      <c r="C449" s="75" t="s">
        <v>370</v>
      </c>
      <c r="D449" s="76" t="s">
        <v>371</v>
      </c>
      <c r="E449" s="77"/>
      <c r="F449" s="78"/>
      <c r="G449" s="19"/>
      <c r="H449" s="79"/>
    </row>
    <row r="450" spans="1:8" s="80" customFormat="1" ht="22.5">
      <c r="A450" s="75"/>
      <c r="B450" s="75"/>
      <c r="C450" s="75" t="s">
        <v>372</v>
      </c>
      <c r="D450" s="76" t="s">
        <v>373</v>
      </c>
      <c r="E450" s="77"/>
      <c r="F450" s="78"/>
      <c r="G450" s="19"/>
      <c r="H450" s="79"/>
    </row>
    <row r="451" spans="1:8" s="80" customFormat="1" ht="33.75">
      <c r="A451" s="75"/>
      <c r="B451" s="75" t="s">
        <v>919</v>
      </c>
      <c r="C451" s="75" t="s">
        <v>593</v>
      </c>
      <c r="D451" s="76" t="s">
        <v>594</v>
      </c>
      <c r="E451" s="77" t="s">
        <v>959</v>
      </c>
      <c r="F451" s="78">
        <v>2739.52</v>
      </c>
      <c r="G451" s="19"/>
      <c r="H451" s="79">
        <f>ROUND(ROUND(G451,2)*F451,2)</f>
        <v>0</v>
      </c>
    </row>
    <row r="452" spans="1:8" s="80" customFormat="1" ht="11.25">
      <c r="A452" s="75"/>
      <c r="B452" s="75"/>
      <c r="C452" s="75" t="s">
        <v>462</v>
      </c>
      <c r="D452" s="76" t="s">
        <v>363</v>
      </c>
      <c r="E452" s="77"/>
      <c r="F452" s="78"/>
      <c r="G452" s="19"/>
      <c r="H452" s="79"/>
    </row>
    <row r="453" spans="1:8" s="80" customFormat="1" ht="11.25">
      <c r="A453" s="75"/>
      <c r="B453" s="75"/>
      <c r="C453" s="75" t="s">
        <v>463</v>
      </c>
      <c r="D453" s="76" t="s">
        <v>464</v>
      </c>
      <c r="E453" s="77"/>
      <c r="F453" s="78"/>
      <c r="G453" s="19"/>
      <c r="H453" s="79"/>
    </row>
    <row r="454" spans="1:8" s="80" customFormat="1" ht="11.25">
      <c r="A454" s="75"/>
      <c r="B454" s="75"/>
      <c r="C454" s="75" t="s">
        <v>465</v>
      </c>
      <c r="D454" s="76" t="s">
        <v>466</v>
      </c>
      <c r="E454" s="77" t="s">
        <v>959</v>
      </c>
      <c r="F454" s="78">
        <v>2446</v>
      </c>
      <c r="G454" s="19"/>
      <c r="H454" s="79">
        <f>ROUND(ROUND(G454,2)*F454,2)</f>
        <v>0</v>
      </c>
    </row>
    <row r="455" spans="1:8" s="80" customFormat="1" ht="11.25">
      <c r="A455" s="75"/>
      <c r="B455" s="75"/>
      <c r="C455" s="75" t="s">
        <v>471</v>
      </c>
      <c r="D455" s="76" t="s">
        <v>298</v>
      </c>
      <c r="E455" s="77"/>
      <c r="F455" s="78"/>
      <c r="G455" s="19"/>
      <c r="H455" s="79"/>
    </row>
    <row r="456" spans="1:8" s="80" customFormat="1" ht="22.5">
      <c r="A456" s="75"/>
      <c r="B456" s="75"/>
      <c r="C456" s="75" t="s">
        <v>472</v>
      </c>
      <c r="D456" s="76" t="s">
        <v>473</v>
      </c>
      <c r="E456" s="77"/>
      <c r="F456" s="78"/>
      <c r="G456" s="19"/>
      <c r="H456" s="79"/>
    </row>
    <row r="457" spans="1:8" s="80" customFormat="1" ht="22.5">
      <c r="A457" s="75"/>
      <c r="B457" s="75"/>
      <c r="C457" s="75" t="s">
        <v>474</v>
      </c>
      <c r="D457" s="76" t="s">
        <v>475</v>
      </c>
      <c r="E457" s="77" t="s">
        <v>959</v>
      </c>
      <c r="F457" s="78">
        <v>48.92</v>
      </c>
      <c r="G457" s="19"/>
      <c r="H457" s="79">
        <f>ROUND(ROUND(G457,2)*F457,2)</f>
        <v>0</v>
      </c>
    </row>
    <row r="458" spans="1:8" s="80" customFormat="1" ht="11.25">
      <c r="A458" s="75"/>
      <c r="B458" s="75"/>
      <c r="C458" s="75" t="s">
        <v>386</v>
      </c>
      <c r="D458" s="76" t="s">
        <v>977</v>
      </c>
      <c r="E458" s="77"/>
      <c r="F458" s="78"/>
      <c r="G458" s="19"/>
      <c r="H458" s="79"/>
    </row>
    <row r="459" spans="1:8" s="80" customFormat="1" ht="22.5">
      <c r="A459" s="75"/>
      <c r="B459" s="75"/>
      <c r="C459" s="75" t="s">
        <v>387</v>
      </c>
      <c r="D459" s="76" t="s">
        <v>388</v>
      </c>
      <c r="E459" s="77"/>
      <c r="F459" s="78"/>
      <c r="G459" s="19"/>
      <c r="H459" s="79"/>
    </row>
    <row r="460" spans="1:8" s="80" customFormat="1" ht="22.5">
      <c r="A460" s="75"/>
      <c r="B460" s="75"/>
      <c r="C460" s="75" t="s">
        <v>389</v>
      </c>
      <c r="D460" s="76" t="s">
        <v>390</v>
      </c>
      <c r="E460" s="77"/>
      <c r="F460" s="78"/>
      <c r="G460" s="19"/>
      <c r="H460" s="79"/>
    </row>
    <row r="461" spans="1:8" s="80" customFormat="1" ht="22.5">
      <c r="A461" s="75"/>
      <c r="B461" s="75"/>
      <c r="C461" s="75" t="s">
        <v>485</v>
      </c>
      <c r="D461" s="76" t="s">
        <v>486</v>
      </c>
      <c r="E461" s="77" t="s">
        <v>983</v>
      </c>
      <c r="F461" s="78">
        <v>640</v>
      </c>
      <c r="G461" s="19"/>
      <c r="H461" s="79">
        <f>ROUND(ROUND(G461,2)*F461,2)</f>
        <v>0</v>
      </c>
    </row>
    <row r="462" spans="1:8" s="80" customFormat="1" ht="22.5">
      <c r="A462" s="75"/>
      <c r="B462" s="75"/>
      <c r="C462" s="75" t="s">
        <v>400</v>
      </c>
      <c r="D462" s="76" t="s">
        <v>401</v>
      </c>
      <c r="E462" s="77"/>
      <c r="F462" s="78"/>
      <c r="G462" s="19"/>
      <c r="H462" s="79"/>
    </row>
    <row r="463" spans="1:8" s="80" customFormat="1" ht="22.5">
      <c r="A463" s="75"/>
      <c r="B463" s="75"/>
      <c r="C463" s="75" t="s">
        <v>402</v>
      </c>
      <c r="D463" s="76" t="s">
        <v>403</v>
      </c>
      <c r="E463" s="77"/>
      <c r="F463" s="78"/>
      <c r="G463" s="19"/>
      <c r="H463" s="79"/>
    </row>
    <row r="464" spans="1:8" s="80" customFormat="1" ht="22.5">
      <c r="A464" s="75"/>
      <c r="B464" s="75"/>
      <c r="C464" s="75" t="s">
        <v>410</v>
      </c>
      <c r="D464" s="76" t="s">
        <v>411</v>
      </c>
      <c r="E464" s="77"/>
      <c r="F464" s="78"/>
      <c r="G464" s="19"/>
      <c r="H464" s="79"/>
    </row>
    <row r="465" spans="1:8" s="80" customFormat="1" ht="22.5">
      <c r="A465" s="75"/>
      <c r="B465" s="75"/>
      <c r="C465" s="75" t="s">
        <v>511</v>
      </c>
      <c r="D465" s="76" t="s">
        <v>512</v>
      </c>
      <c r="E465" s="77" t="s">
        <v>980</v>
      </c>
      <c r="F465" s="78">
        <v>4</v>
      </c>
      <c r="G465" s="19"/>
      <c r="H465" s="79">
        <f>ROUND(ROUND(G465,2)*F465,2)</f>
        <v>0</v>
      </c>
    </row>
    <row r="466" spans="1:8" s="80" customFormat="1" ht="11.25">
      <c r="A466" s="75"/>
      <c r="B466" s="75"/>
      <c r="C466" s="75" t="s">
        <v>513</v>
      </c>
      <c r="D466" s="76" t="s">
        <v>514</v>
      </c>
      <c r="E466" s="77"/>
      <c r="F466" s="78"/>
      <c r="G466" s="19"/>
      <c r="H466" s="79"/>
    </row>
    <row r="467" spans="1:8" s="80" customFormat="1" ht="33.75">
      <c r="A467" s="75"/>
      <c r="B467" s="75"/>
      <c r="C467" s="75" t="s">
        <v>515</v>
      </c>
      <c r="D467" s="76" t="s">
        <v>516</v>
      </c>
      <c r="E467" s="77" t="s">
        <v>980</v>
      </c>
      <c r="F467" s="78">
        <v>4</v>
      </c>
      <c r="G467" s="19"/>
      <c r="H467" s="79">
        <f>ROUND(ROUND(G467,2)*F467,2)</f>
        <v>0</v>
      </c>
    </row>
    <row r="468" spans="1:8" s="80" customFormat="1" ht="11.25">
      <c r="A468" s="75"/>
      <c r="B468" s="75"/>
      <c r="C468" s="75" t="s">
        <v>523</v>
      </c>
      <c r="D468" s="76" t="s">
        <v>363</v>
      </c>
      <c r="E468" s="77"/>
      <c r="F468" s="78"/>
      <c r="G468" s="19"/>
      <c r="H468" s="79"/>
    </row>
    <row r="469" spans="1:8" s="80" customFormat="1" ht="11.25">
      <c r="A469" s="75"/>
      <c r="B469" s="75"/>
      <c r="C469" s="75" t="s">
        <v>524</v>
      </c>
      <c r="D469" s="76" t="s">
        <v>525</v>
      </c>
      <c r="E469" s="77"/>
      <c r="F469" s="78"/>
      <c r="G469" s="19"/>
      <c r="H469" s="79"/>
    </row>
    <row r="470" spans="1:8" s="80" customFormat="1" ht="11.25">
      <c r="A470" s="75"/>
      <c r="B470" s="75" t="s">
        <v>919</v>
      </c>
      <c r="C470" s="75" t="s">
        <v>526</v>
      </c>
      <c r="D470" s="76" t="s">
        <v>527</v>
      </c>
      <c r="E470" s="77" t="s">
        <v>980</v>
      </c>
      <c r="F470" s="78">
        <v>4</v>
      </c>
      <c r="G470" s="19"/>
      <c r="H470" s="79">
        <f>ROUND(ROUND(G470,2)*F470,2)</f>
        <v>0</v>
      </c>
    </row>
    <row r="471" spans="1:8" s="80" customFormat="1" ht="11.25">
      <c r="A471" s="75"/>
      <c r="B471" s="75"/>
      <c r="C471" s="75"/>
      <c r="D471" s="76"/>
      <c r="E471" s="77"/>
      <c r="F471" s="78"/>
      <c r="G471" s="19"/>
      <c r="H471" s="79"/>
    </row>
    <row r="472" spans="1:10" s="80" customFormat="1" ht="11.25">
      <c r="A472" s="82">
        <v>8</v>
      </c>
      <c r="B472" s="82"/>
      <c r="C472" s="82">
        <v>8</v>
      </c>
      <c r="D472" s="83" t="s">
        <v>595</v>
      </c>
      <c r="E472" s="84" t="s">
        <v>918</v>
      </c>
      <c r="F472" s="85">
        <v>1</v>
      </c>
      <c r="G472" s="86">
        <f>SUM(H476:H545)</f>
        <v>0</v>
      </c>
      <c r="H472" s="87">
        <f>ROUND(ROUND(G472,2)*F472,2)</f>
        <v>0</v>
      </c>
      <c r="J472" s="81"/>
    </row>
    <row r="473" spans="1:8" s="80" customFormat="1" ht="11.25">
      <c r="A473" s="75"/>
      <c r="B473" s="75"/>
      <c r="C473" s="75" t="s">
        <v>1020</v>
      </c>
      <c r="D473" s="76" t="s">
        <v>1021</v>
      </c>
      <c r="E473" s="77"/>
      <c r="F473" s="78"/>
      <c r="G473" s="19"/>
      <c r="H473" s="79"/>
    </row>
    <row r="474" spans="1:8" s="80" customFormat="1" ht="11.25">
      <c r="A474" s="75"/>
      <c r="B474" s="75"/>
      <c r="C474" s="75" t="s">
        <v>1022</v>
      </c>
      <c r="D474" s="76" t="s">
        <v>1023</v>
      </c>
      <c r="E474" s="77"/>
      <c r="F474" s="78"/>
      <c r="G474" s="19"/>
      <c r="H474" s="79"/>
    </row>
    <row r="475" spans="1:8" s="80" customFormat="1" ht="11.25">
      <c r="A475" s="75"/>
      <c r="B475" s="75"/>
      <c r="C475" s="75" t="s">
        <v>1024</v>
      </c>
      <c r="D475" s="76" t="s">
        <v>1025</v>
      </c>
      <c r="E475" s="77"/>
      <c r="F475" s="78"/>
      <c r="G475" s="19"/>
      <c r="H475" s="79"/>
    </row>
    <row r="476" spans="1:8" s="80" customFormat="1" ht="11.25">
      <c r="A476" s="75"/>
      <c r="B476" s="75"/>
      <c r="C476" s="75" t="s">
        <v>1026</v>
      </c>
      <c r="D476" s="76" t="s">
        <v>1027</v>
      </c>
      <c r="E476" s="77" t="s">
        <v>1028</v>
      </c>
      <c r="F476" s="78">
        <v>10</v>
      </c>
      <c r="G476" s="19"/>
      <c r="H476" s="79">
        <f>ROUND(ROUND(G476,2)*F476,2)</f>
        <v>0</v>
      </c>
    </row>
    <row r="477" spans="1:8" s="80" customFormat="1" ht="11.25">
      <c r="A477" s="75"/>
      <c r="B477" s="75"/>
      <c r="C477" s="75" t="s">
        <v>1029</v>
      </c>
      <c r="D477" s="76" t="s">
        <v>1030</v>
      </c>
      <c r="E477" s="77" t="s">
        <v>1028</v>
      </c>
      <c r="F477" s="78">
        <v>20</v>
      </c>
      <c r="G477" s="19"/>
      <c r="H477" s="79">
        <f>ROUND(ROUND(G477,2)*F477,2)</f>
        <v>0</v>
      </c>
    </row>
    <row r="478" spans="1:8" s="80" customFormat="1" ht="11.25">
      <c r="A478" s="75"/>
      <c r="B478" s="75"/>
      <c r="C478" s="75" t="s">
        <v>1031</v>
      </c>
      <c r="D478" s="76" t="s">
        <v>1032</v>
      </c>
      <c r="E478" s="77" t="s">
        <v>1028</v>
      </c>
      <c r="F478" s="78">
        <v>30</v>
      </c>
      <c r="G478" s="19"/>
      <c r="H478" s="79">
        <f>ROUND(ROUND(G478,2)*F478,2)</f>
        <v>0</v>
      </c>
    </row>
    <row r="479" spans="1:8" s="80" customFormat="1" ht="11.25">
      <c r="A479" s="75"/>
      <c r="B479" s="75"/>
      <c r="C479" s="75" t="s">
        <v>1033</v>
      </c>
      <c r="D479" s="76" t="s">
        <v>1034</v>
      </c>
      <c r="E479" s="77" t="s">
        <v>1028</v>
      </c>
      <c r="F479" s="78">
        <v>30</v>
      </c>
      <c r="G479" s="19"/>
      <c r="H479" s="79">
        <f>ROUND(ROUND(G479,2)*F479,2)</f>
        <v>0</v>
      </c>
    </row>
    <row r="480" spans="1:8" s="80" customFormat="1" ht="11.25">
      <c r="A480" s="75"/>
      <c r="B480" s="75"/>
      <c r="C480" s="75" t="s">
        <v>1035</v>
      </c>
      <c r="D480" s="76" t="s">
        <v>1036</v>
      </c>
      <c r="E480" s="77"/>
      <c r="F480" s="78"/>
      <c r="G480" s="19"/>
      <c r="H480" s="79"/>
    </row>
    <row r="481" spans="1:8" s="80" customFormat="1" ht="11.25">
      <c r="A481" s="75"/>
      <c r="B481" s="75"/>
      <c r="C481" s="75" t="s">
        <v>1037</v>
      </c>
      <c r="D481" s="76" t="s">
        <v>1038</v>
      </c>
      <c r="E481" s="77"/>
      <c r="F481" s="78"/>
      <c r="G481" s="19"/>
      <c r="H481" s="79"/>
    </row>
    <row r="482" spans="1:8" s="80" customFormat="1" ht="22.5">
      <c r="A482" s="75"/>
      <c r="B482" s="75"/>
      <c r="C482" s="75" t="s">
        <v>1039</v>
      </c>
      <c r="D482" s="76" t="s">
        <v>1040</v>
      </c>
      <c r="E482" s="77" t="s">
        <v>1028</v>
      </c>
      <c r="F482" s="78">
        <v>20</v>
      </c>
      <c r="G482" s="19"/>
      <c r="H482" s="79">
        <f>ROUND(ROUND(G482,2)*F482,2)</f>
        <v>0</v>
      </c>
    </row>
    <row r="483" spans="1:8" s="80" customFormat="1" ht="11.25">
      <c r="A483" s="75"/>
      <c r="B483" s="75"/>
      <c r="C483" s="75" t="s">
        <v>1041</v>
      </c>
      <c r="D483" s="76" t="s">
        <v>1042</v>
      </c>
      <c r="E483" s="77"/>
      <c r="F483" s="78"/>
      <c r="G483" s="19"/>
      <c r="H483" s="79"/>
    </row>
    <row r="484" spans="1:8" s="80" customFormat="1" ht="33.75">
      <c r="A484" s="75"/>
      <c r="B484" s="75"/>
      <c r="C484" s="75" t="s">
        <v>1043</v>
      </c>
      <c r="D484" s="76" t="s">
        <v>1044</v>
      </c>
      <c r="E484" s="77" t="s">
        <v>1028</v>
      </c>
      <c r="F484" s="78">
        <v>20</v>
      </c>
      <c r="G484" s="19"/>
      <c r="H484" s="79">
        <f>ROUND(ROUND(G484,2)*F484,2)</f>
        <v>0</v>
      </c>
    </row>
    <row r="485" spans="1:8" s="80" customFormat="1" ht="33.75">
      <c r="A485" s="75"/>
      <c r="B485" s="75"/>
      <c r="C485" s="75" t="s">
        <v>1045</v>
      </c>
      <c r="D485" s="76" t="s">
        <v>1046</v>
      </c>
      <c r="E485" s="77" t="s">
        <v>1028</v>
      </c>
      <c r="F485" s="78">
        <v>20</v>
      </c>
      <c r="G485" s="19"/>
      <c r="H485" s="79">
        <f>ROUND(ROUND(G485,2)*F485,2)</f>
        <v>0</v>
      </c>
    </row>
    <row r="486" spans="1:8" s="80" customFormat="1" ht="22.5">
      <c r="A486" s="75"/>
      <c r="B486" s="75"/>
      <c r="C486" s="75" t="s">
        <v>1047</v>
      </c>
      <c r="D486" s="76" t="s">
        <v>1048</v>
      </c>
      <c r="E486" s="77"/>
      <c r="F486" s="78"/>
      <c r="G486" s="19"/>
      <c r="H486" s="79"/>
    </row>
    <row r="487" spans="1:8" s="80" customFormat="1" ht="45">
      <c r="A487" s="75"/>
      <c r="B487" s="75"/>
      <c r="C487" s="75" t="s">
        <v>1049</v>
      </c>
      <c r="D487" s="76" t="s">
        <v>1050</v>
      </c>
      <c r="E487" s="77" t="s">
        <v>1028</v>
      </c>
      <c r="F487" s="78">
        <v>10</v>
      </c>
      <c r="G487" s="19"/>
      <c r="H487" s="79">
        <f>ROUND(ROUND(G487,2)*F487,2)</f>
        <v>0</v>
      </c>
    </row>
    <row r="488" spans="1:8" s="80" customFormat="1" ht="22.5">
      <c r="A488" s="75"/>
      <c r="B488" s="75"/>
      <c r="C488" s="75" t="s">
        <v>1051</v>
      </c>
      <c r="D488" s="76" t="s">
        <v>1052</v>
      </c>
      <c r="E488" s="77" t="s">
        <v>1028</v>
      </c>
      <c r="F488" s="78">
        <v>10</v>
      </c>
      <c r="G488" s="19"/>
      <c r="H488" s="79">
        <f>ROUND(ROUND(G488,2)*F488,2)</f>
        <v>0</v>
      </c>
    </row>
    <row r="489" spans="1:8" s="80" customFormat="1" ht="22.5">
      <c r="A489" s="75"/>
      <c r="B489" s="75"/>
      <c r="C489" s="75" t="s">
        <v>1053</v>
      </c>
      <c r="D489" s="76" t="s">
        <v>1054</v>
      </c>
      <c r="E489" s="77" t="s">
        <v>1028</v>
      </c>
      <c r="F489" s="78">
        <v>10</v>
      </c>
      <c r="G489" s="19"/>
      <c r="H489" s="79">
        <f>ROUND(ROUND(G489,2)*F489,2)</f>
        <v>0</v>
      </c>
    </row>
    <row r="490" spans="1:8" s="80" customFormat="1" ht="11.25">
      <c r="A490" s="75"/>
      <c r="B490" s="75"/>
      <c r="C490" s="75" t="s">
        <v>29</v>
      </c>
      <c r="D490" s="76" t="s">
        <v>925</v>
      </c>
      <c r="E490" s="77"/>
      <c r="F490" s="78"/>
      <c r="G490" s="19"/>
      <c r="H490" s="79"/>
    </row>
    <row r="491" spans="1:8" s="80" customFormat="1" ht="11.25">
      <c r="A491" s="75"/>
      <c r="B491" s="75" t="s">
        <v>919</v>
      </c>
      <c r="C491" s="75" t="s">
        <v>564</v>
      </c>
      <c r="D491" s="76" t="s">
        <v>565</v>
      </c>
      <c r="E491" s="77"/>
      <c r="F491" s="78"/>
      <c r="G491" s="19"/>
      <c r="H491" s="79"/>
    </row>
    <row r="492" spans="1:8" s="80" customFormat="1" ht="22.5">
      <c r="A492" s="75"/>
      <c r="B492" s="75"/>
      <c r="C492" s="75" t="s">
        <v>566</v>
      </c>
      <c r="D492" s="76" t="s">
        <v>567</v>
      </c>
      <c r="E492" s="77"/>
      <c r="F492" s="78"/>
      <c r="G492" s="19"/>
      <c r="H492" s="79"/>
    </row>
    <row r="493" spans="1:8" s="80" customFormat="1" ht="33.75">
      <c r="A493" s="75"/>
      <c r="B493" s="75" t="s">
        <v>919</v>
      </c>
      <c r="C493" s="75" t="s">
        <v>568</v>
      </c>
      <c r="D493" s="76" t="s">
        <v>569</v>
      </c>
      <c r="E493" s="77" t="s">
        <v>928</v>
      </c>
      <c r="F493" s="78">
        <v>46.35</v>
      </c>
      <c r="G493" s="19"/>
      <c r="H493" s="79">
        <f>ROUND(ROUND(G493,2)*F493,2)</f>
        <v>0</v>
      </c>
    </row>
    <row r="494" spans="1:8" s="80" customFormat="1" ht="22.5">
      <c r="A494" s="75"/>
      <c r="B494" s="75"/>
      <c r="C494" s="75" t="s">
        <v>574</v>
      </c>
      <c r="D494" s="76" t="s">
        <v>575</v>
      </c>
      <c r="E494" s="77" t="s">
        <v>928</v>
      </c>
      <c r="F494" s="78">
        <v>0.49</v>
      </c>
      <c r="G494" s="19"/>
      <c r="H494" s="79">
        <f>ROUND(ROUND(G494,2)*F494,2)</f>
        <v>0</v>
      </c>
    </row>
    <row r="495" spans="1:8" s="80" customFormat="1" ht="33.75">
      <c r="A495" s="75"/>
      <c r="B495" s="75" t="s">
        <v>919</v>
      </c>
      <c r="C495" s="75" t="s">
        <v>576</v>
      </c>
      <c r="D495" s="76" t="s">
        <v>577</v>
      </c>
      <c r="E495" s="77" t="s">
        <v>928</v>
      </c>
      <c r="F495" s="78">
        <v>4.37</v>
      </c>
      <c r="G495" s="19"/>
      <c r="H495" s="79">
        <f>ROUND(ROUND(G495,2)*F495,2)</f>
        <v>0</v>
      </c>
    </row>
    <row r="496" spans="1:8" s="80" customFormat="1" ht="22.5">
      <c r="A496" s="75"/>
      <c r="B496" s="75"/>
      <c r="C496" s="75" t="s">
        <v>578</v>
      </c>
      <c r="D496" s="76" t="s">
        <v>579</v>
      </c>
      <c r="E496" s="77"/>
      <c r="F496" s="78"/>
      <c r="G496" s="19"/>
      <c r="H496" s="79"/>
    </row>
    <row r="497" spans="1:8" s="80" customFormat="1" ht="33.75">
      <c r="A497" s="75"/>
      <c r="B497" s="75" t="s">
        <v>919</v>
      </c>
      <c r="C497" s="75" t="s">
        <v>580</v>
      </c>
      <c r="D497" s="76" t="s">
        <v>581</v>
      </c>
      <c r="E497" s="77" t="s">
        <v>928</v>
      </c>
      <c r="F497" s="78">
        <v>4.21</v>
      </c>
      <c r="G497" s="19"/>
      <c r="H497" s="79">
        <f>ROUND(ROUND(G497,2)*F497,2)</f>
        <v>0</v>
      </c>
    </row>
    <row r="498" spans="1:8" s="80" customFormat="1" ht="22.5">
      <c r="A498" s="75"/>
      <c r="B498" s="75"/>
      <c r="C498" s="75" t="s">
        <v>582</v>
      </c>
      <c r="D498" s="76" t="s">
        <v>583</v>
      </c>
      <c r="E498" s="77" t="s">
        <v>928</v>
      </c>
      <c r="F498" s="78">
        <v>0.02</v>
      </c>
      <c r="G498" s="19"/>
      <c r="H498" s="79">
        <f>ROUND(ROUND(G498,2)*F498,2)</f>
        <v>0</v>
      </c>
    </row>
    <row r="499" spans="1:8" s="80" customFormat="1" ht="33.75">
      <c r="A499" s="75"/>
      <c r="B499" s="75"/>
      <c r="C499" s="75" t="s">
        <v>584</v>
      </c>
      <c r="D499" s="76" t="s">
        <v>585</v>
      </c>
      <c r="E499" s="77" t="s">
        <v>928</v>
      </c>
      <c r="F499" s="78">
        <v>0.08</v>
      </c>
      <c r="G499" s="19"/>
      <c r="H499" s="79">
        <f>ROUND(ROUND(G499,2)*F499,2)</f>
        <v>0</v>
      </c>
    </row>
    <row r="500" spans="1:8" s="80" customFormat="1" ht="22.5">
      <c r="A500" s="75"/>
      <c r="B500" s="75"/>
      <c r="C500" s="75" t="s">
        <v>586</v>
      </c>
      <c r="D500" s="76" t="s">
        <v>587</v>
      </c>
      <c r="E500" s="77"/>
      <c r="F500" s="78"/>
      <c r="G500" s="19"/>
      <c r="H500" s="79"/>
    </row>
    <row r="501" spans="1:8" s="80" customFormat="1" ht="22.5">
      <c r="A501" s="75"/>
      <c r="B501" s="75"/>
      <c r="C501" s="75" t="s">
        <v>588</v>
      </c>
      <c r="D501" s="76" t="s">
        <v>589</v>
      </c>
      <c r="E501" s="77"/>
      <c r="F501" s="78"/>
      <c r="G501" s="19"/>
      <c r="H501" s="79"/>
    </row>
    <row r="502" spans="1:8" s="80" customFormat="1" ht="22.5">
      <c r="A502" s="75"/>
      <c r="B502" s="75" t="s">
        <v>919</v>
      </c>
      <c r="C502" s="75" t="s">
        <v>596</v>
      </c>
      <c r="D502" s="76" t="s">
        <v>932</v>
      </c>
      <c r="E502" s="77" t="s">
        <v>928</v>
      </c>
      <c r="F502" s="78">
        <v>4742.43</v>
      </c>
      <c r="G502" s="19"/>
      <c r="H502" s="79">
        <f>ROUND(ROUND(G502,2)*F502,2)</f>
        <v>0</v>
      </c>
    </row>
    <row r="503" spans="1:8" s="80" customFormat="1" ht="56.25">
      <c r="A503" s="75"/>
      <c r="B503" s="75" t="s">
        <v>919</v>
      </c>
      <c r="C503" s="75" t="s">
        <v>597</v>
      </c>
      <c r="D503" s="76" t="s">
        <v>598</v>
      </c>
      <c r="E503" s="77" t="s">
        <v>928</v>
      </c>
      <c r="F503" s="78">
        <v>4737.31</v>
      </c>
      <c r="G503" s="19"/>
      <c r="H503" s="79">
        <f>ROUND(ROUND(G503,2)*F503,2)</f>
        <v>0</v>
      </c>
    </row>
    <row r="504" spans="1:8" s="80" customFormat="1" ht="22.5">
      <c r="A504" s="75"/>
      <c r="B504" s="75" t="s">
        <v>919</v>
      </c>
      <c r="C504" s="75" t="s">
        <v>591</v>
      </c>
      <c r="D504" s="76" t="s">
        <v>592</v>
      </c>
      <c r="E504" s="77" t="s">
        <v>928</v>
      </c>
      <c r="F504" s="78">
        <v>5.12</v>
      </c>
      <c r="G504" s="19"/>
      <c r="H504" s="79">
        <f>ROUND(ROUND(G504,2)*F504,2)</f>
        <v>0</v>
      </c>
    </row>
    <row r="505" spans="1:8" s="80" customFormat="1" ht="11.25">
      <c r="A505" s="75"/>
      <c r="B505" s="75"/>
      <c r="C505" s="75" t="s">
        <v>55</v>
      </c>
      <c r="D505" s="76" t="s">
        <v>56</v>
      </c>
      <c r="E505" s="77"/>
      <c r="F505" s="78"/>
      <c r="G505" s="19"/>
      <c r="H505" s="79"/>
    </row>
    <row r="506" spans="1:8" s="80" customFormat="1" ht="11.25">
      <c r="A506" s="75"/>
      <c r="B506" s="75"/>
      <c r="C506" s="75" t="s">
        <v>57</v>
      </c>
      <c r="D506" s="76" t="s">
        <v>58</v>
      </c>
      <c r="E506" s="77"/>
      <c r="F506" s="78"/>
      <c r="G506" s="19"/>
      <c r="H506" s="79"/>
    </row>
    <row r="507" spans="1:8" s="80" customFormat="1" ht="22.5">
      <c r="A507" s="75"/>
      <c r="B507" s="75"/>
      <c r="C507" s="75" t="s">
        <v>59</v>
      </c>
      <c r="D507" s="76" t="s">
        <v>60</v>
      </c>
      <c r="E507" s="77" t="s">
        <v>941</v>
      </c>
      <c r="F507" s="78">
        <v>191</v>
      </c>
      <c r="G507" s="19"/>
      <c r="H507" s="79">
        <f>ROUND(ROUND(G507,2)*F507,2)</f>
        <v>0</v>
      </c>
    </row>
    <row r="508" spans="1:8" s="80" customFormat="1" ht="22.5">
      <c r="A508" s="75"/>
      <c r="B508" s="75"/>
      <c r="C508" s="75" t="s">
        <v>61</v>
      </c>
      <c r="D508" s="76" t="s">
        <v>62</v>
      </c>
      <c r="E508" s="77"/>
      <c r="F508" s="78"/>
      <c r="G508" s="19"/>
      <c r="H508" s="79"/>
    </row>
    <row r="509" spans="1:8" s="80" customFormat="1" ht="22.5">
      <c r="A509" s="75"/>
      <c r="B509" s="75"/>
      <c r="C509" s="75" t="s">
        <v>63</v>
      </c>
      <c r="D509" s="76" t="s">
        <v>64</v>
      </c>
      <c r="E509" s="77" t="s">
        <v>928</v>
      </c>
      <c r="F509" s="78">
        <v>5.7</v>
      </c>
      <c r="G509" s="19"/>
      <c r="H509" s="79">
        <f>ROUND(ROUND(G509,2)*F509,2)</f>
        <v>0</v>
      </c>
    </row>
    <row r="510" spans="1:8" s="80" customFormat="1" ht="11.25">
      <c r="A510" s="75"/>
      <c r="B510" s="75"/>
      <c r="C510" s="75" t="s">
        <v>65</v>
      </c>
      <c r="D510" s="76" t="s">
        <v>66</v>
      </c>
      <c r="E510" s="77"/>
      <c r="F510" s="78"/>
      <c r="G510" s="19"/>
      <c r="H510" s="79"/>
    </row>
    <row r="511" spans="1:8" s="80" customFormat="1" ht="22.5">
      <c r="A511" s="75"/>
      <c r="B511" s="75"/>
      <c r="C511" s="75" t="s">
        <v>67</v>
      </c>
      <c r="D511" s="76" t="s">
        <v>68</v>
      </c>
      <c r="E511" s="77"/>
      <c r="F511" s="78"/>
      <c r="G511" s="19"/>
      <c r="H511" s="79"/>
    </row>
    <row r="512" spans="1:8" s="80" customFormat="1" ht="11.25">
      <c r="A512" s="75"/>
      <c r="B512" s="75" t="s">
        <v>919</v>
      </c>
      <c r="C512" s="75" t="s">
        <v>69</v>
      </c>
      <c r="D512" s="76" t="s">
        <v>70</v>
      </c>
      <c r="E512" s="77" t="s">
        <v>928</v>
      </c>
      <c r="F512" s="78">
        <v>282.78</v>
      </c>
      <c r="G512" s="19"/>
      <c r="H512" s="79">
        <f>ROUND(ROUND(G512,2)*F512,2)</f>
        <v>0</v>
      </c>
    </row>
    <row r="513" spans="1:8" s="80" customFormat="1" ht="22.5">
      <c r="A513" s="75"/>
      <c r="B513" s="75"/>
      <c r="C513" s="75" t="s">
        <v>71</v>
      </c>
      <c r="D513" s="76" t="s">
        <v>72</v>
      </c>
      <c r="E513" s="77"/>
      <c r="F513" s="78"/>
      <c r="G513" s="19"/>
      <c r="H513" s="79"/>
    </row>
    <row r="514" spans="1:8" s="80" customFormat="1" ht="33.75">
      <c r="A514" s="75"/>
      <c r="B514" s="75"/>
      <c r="C514" s="75" t="s">
        <v>73</v>
      </c>
      <c r="D514" s="76" t="s">
        <v>74</v>
      </c>
      <c r="E514" s="77" t="s">
        <v>928</v>
      </c>
      <c r="F514" s="78">
        <v>282.78</v>
      </c>
      <c r="G514" s="19"/>
      <c r="H514" s="79">
        <f>ROUND(ROUND(G514,2)*F514,2)</f>
        <v>0</v>
      </c>
    </row>
    <row r="515" spans="1:8" s="80" customFormat="1" ht="33.75">
      <c r="A515" s="75"/>
      <c r="B515" s="75"/>
      <c r="C515" s="75" t="s">
        <v>75</v>
      </c>
      <c r="D515" s="76" t="s">
        <v>76</v>
      </c>
      <c r="E515" s="77"/>
      <c r="F515" s="78"/>
      <c r="G515" s="19"/>
      <c r="H515" s="79"/>
    </row>
    <row r="516" spans="1:8" s="80" customFormat="1" ht="33.75">
      <c r="A516" s="75"/>
      <c r="B516" s="75" t="s">
        <v>919</v>
      </c>
      <c r="C516" s="75" t="s">
        <v>77</v>
      </c>
      <c r="D516" s="76" t="s">
        <v>78</v>
      </c>
      <c r="E516" s="77" t="s">
        <v>941</v>
      </c>
      <c r="F516" s="78">
        <v>1413.91</v>
      </c>
      <c r="G516" s="19"/>
      <c r="H516" s="79">
        <f>ROUND(ROUND(G516,2)*F516,2)</f>
        <v>0</v>
      </c>
    </row>
    <row r="517" spans="1:8" s="80" customFormat="1" ht="11.25">
      <c r="A517" s="75"/>
      <c r="B517" s="75" t="s">
        <v>919</v>
      </c>
      <c r="C517" s="75" t="s">
        <v>280</v>
      </c>
      <c r="D517" s="76" t="s">
        <v>938</v>
      </c>
      <c r="E517" s="77"/>
      <c r="F517" s="78"/>
      <c r="G517" s="19"/>
      <c r="H517" s="79"/>
    </row>
    <row r="518" spans="1:8" s="80" customFormat="1" ht="11.25">
      <c r="A518" s="75"/>
      <c r="B518" s="75" t="s">
        <v>919</v>
      </c>
      <c r="C518" s="75" t="s">
        <v>281</v>
      </c>
      <c r="D518" s="76" t="s">
        <v>282</v>
      </c>
      <c r="E518" s="77"/>
      <c r="F518" s="78"/>
      <c r="G518" s="19"/>
      <c r="H518" s="79"/>
    </row>
    <row r="519" spans="1:8" s="80" customFormat="1" ht="33.75">
      <c r="A519" s="75"/>
      <c r="B519" s="75"/>
      <c r="C519" s="75" t="s">
        <v>283</v>
      </c>
      <c r="D519" s="76" t="s">
        <v>284</v>
      </c>
      <c r="E519" s="77"/>
      <c r="F519" s="78"/>
      <c r="G519" s="19"/>
      <c r="H519" s="79"/>
    </row>
    <row r="520" spans="1:8" s="80" customFormat="1" ht="33.75">
      <c r="A520" s="75"/>
      <c r="B520" s="75"/>
      <c r="C520" s="75" t="s">
        <v>285</v>
      </c>
      <c r="D520" s="76" t="s">
        <v>286</v>
      </c>
      <c r="E520" s="77" t="s">
        <v>941</v>
      </c>
      <c r="F520" s="78">
        <v>19</v>
      </c>
      <c r="G520" s="19"/>
      <c r="H520" s="79">
        <f>ROUND(ROUND(G520,2)*F520,2)</f>
        <v>0</v>
      </c>
    </row>
    <row r="521" spans="1:8" s="80" customFormat="1" ht="22.5">
      <c r="A521" s="75"/>
      <c r="B521" s="75" t="s">
        <v>919</v>
      </c>
      <c r="C521" s="75" t="s">
        <v>301</v>
      </c>
      <c r="D521" s="76" t="s">
        <v>302</v>
      </c>
      <c r="E521" s="77"/>
      <c r="F521" s="78"/>
      <c r="G521" s="19"/>
      <c r="H521" s="79"/>
    </row>
    <row r="522" spans="1:8" s="80" customFormat="1" ht="22.5">
      <c r="A522" s="75"/>
      <c r="B522" s="75"/>
      <c r="C522" s="75" t="s">
        <v>303</v>
      </c>
      <c r="D522" s="76" t="s">
        <v>304</v>
      </c>
      <c r="E522" s="77"/>
      <c r="F522" s="78"/>
      <c r="G522" s="19"/>
      <c r="H522" s="79"/>
    </row>
    <row r="523" spans="1:8" s="80" customFormat="1" ht="45">
      <c r="A523" s="75"/>
      <c r="B523" s="75" t="s">
        <v>919</v>
      </c>
      <c r="C523" s="75" t="s">
        <v>305</v>
      </c>
      <c r="D523" s="76" t="s">
        <v>306</v>
      </c>
      <c r="E523" s="77" t="s">
        <v>928</v>
      </c>
      <c r="F523" s="78">
        <v>4.7</v>
      </c>
      <c r="G523" s="19"/>
      <c r="H523" s="79">
        <f>ROUND(ROUND(G523,2)*F523,2)</f>
        <v>0</v>
      </c>
    </row>
    <row r="524" spans="1:8" s="80" customFormat="1" ht="22.5">
      <c r="A524" s="75"/>
      <c r="B524" s="75"/>
      <c r="C524" s="75" t="s">
        <v>307</v>
      </c>
      <c r="D524" s="76" t="s">
        <v>308</v>
      </c>
      <c r="E524" s="77"/>
      <c r="F524" s="78"/>
      <c r="G524" s="19"/>
      <c r="H524" s="79"/>
    </row>
    <row r="525" spans="1:8" s="80" customFormat="1" ht="22.5">
      <c r="A525" s="75"/>
      <c r="B525" s="75" t="s">
        <v>919</v>
      </c>
      <c r="C525" s="75" t="s">
        <v>309</v>
      </c>
      <c r="D525" s="76" t="s">
        <v>310</v>
      </c>
      <c r="E525" s="77" t="s">
        <v>928</v>
      </c>
      <c r="F525" s="78">
        <v>12.83</v>
      </c>
      <c r="G525" s="19"/>
      <c r="H525" s="79">
        <f>ROUND(ROUND(G525,2)*F525,2)</f>
        <v>0</v>
      </c>
    </row>
    <row r="526" spans="1:8" s="80" customFormat="1" ht="11.25">
      <c r="A526" s="75"/>
      <c r="B526" s="75"/>
      <c r="C526" s="75" t="s">
        <v>311</v>
      </c>
      <c r="D526" s="76" t="s">
        <v>312</v>
      </c>
      <c r="E526" s="77"/>
      <c r="F526" s="78"/>
      <c r="G526" s="19"/>
      <c r="H526" s="79"/>
    </row>
    <row r="527" spans="1:8" s="80" customFormat="1" ht="11.25">
      <c r="A527" s="75"/>
      <c r="B527" s="75"/>
      <c r="C527" s="75" t="s">
        <v>313</v>
      </c>
      <c r="D527" s="76" t="s">
        <v>314</v>
      </c>
      <c r="E527" s="77"/>
      <c r="F527" s="78"/>
      <c r="G527" s="19"/>
      <c r="H527" s="79"/>
    </row>
    <row r="528" spans="1:8" s="80" customFormat="1" ht="22.5">
      <c r="A528" s="75"/>
      <c r="B528" s="75" t="s">
        <v>919</v>
      </c>
      <c r="C528" s="75" t="s">
        <v>315</v>
      </c>
      <c r="D528" s="76" t="s">
        <v>316</v>
      </c>
      <c r="E528" s="77" t="s">
        <v>950</v>
      </c>
      <c r="F528" s="78">
        <v>384.75</v>
      </c>
      <c r="G528" s="19"/>
      <c r="H528" s="79">
        <f>ROUND(ROUND(G528,2)*F528,2)</f>
        <v>0</v>
      </c>
    </row>
    <row r="529" spans="1:8" s="80" customFormat="1" ht="22.5">
      <c r="A529" s="75"/>
      <c r="B529" s="75"/>
      <c r="C529" s="75" t="s">
        <v>317</v>
      </c>
      <c r="D529" s="76" t="s">
        <v>318</v>
      </c>
      <c r="E529" s="77"/>
      <c r="F529" s="78"/>
      <c r="G529" s="19"/>
      <c r="H529" s="79"/>
    </row>
    <row r="530" spans="1:8" s="80" customFormat="1" ht="22.5">
      <c r="A530" s="75"/>
      <c r="B530" s="75"/>
      <c r="C530" s="75" t="s">
        <v>545</v>
      </c>
      <c r="D530" s="76" t="s">
        <v>546</v>
      </c>
      <c r="E530" s="77"/>
      <c r="F530" s="78"/>
      <c r="G530" s="19"/>
      <c r="H530" s="79"/>
    </row>
    <row r="531" spans="1:8" s="80" customFormat="1" ht="11.25">
      <c r="A531" s="75"/>
      <c r="B531" s="75"/>
      <c r="C531" s="75" t="s">
        <v>547</v>
      </c>
      <c r="D531" s="76" t="s">
        <v>548</v>
      </c>
      <c r="E531" s="77"/>
      <c r="F531" s="78"/>
      <c r="G531" s="19"/>
      <c r="H531" s="79"/>
    </row>
    <row r="532" spans="1:8" s="80" customFormat="1" ht="22.5">
      <c r="A532" s="75"/>
      <c r="B532" s="75"/>
      <c r="C532" s="75" t="s">
        <v>599</v>
      </c>
      <c r="D532" s="76" t="s">
        <v>600</v>
      </c>
      <c r="E532" s="77" t="s">
        <v>928</v>
      </c>
      <c r="F532" s="78">
        <v>50</v>
      </c>
      <c r="G532" s="19"/>
      <c r="H532" s="79">
        <f>ROUND(ROUND(G532,2)*F532,2)</f>
        <v>0</v>
      </c>
    </row>
    <row r="533" spans="1:8" s="80" customFormat="1" ht="11.25">
      <c r="A533" s="75"/>
      <c r="B533" s="75"/>
      <c r="C533" s="75" t="s">
        <v>557</v>
      </c>
      <c r="D533" s="76" t="s">
        <v>558</v>
      </c>
      <c r="E533" s="77"/>
      <c r="F533" s="78"/>
      <c r="G533" s="19"/>
      <c r="H533" s="79"/>
    </row>
    <row r="534" spans="1:8" s="80" customFormat="1" ht="11.25">
      <c r="A534" s="75"/>
      <c r="B534" s="75"/>
      <c r="C534" s="75" t="s">
        <v>559</v>
      </c>
      <c r="D534" s="76" t="s">
        <v>560</v>
      </c>
      <c r="E534" s="77"/>
      <c r="F534" s="78"/>
      <c r="G534" s="19"/>
      <c r="H534" s="79"/>
    </row>
    <row r="535" spans="1:8" s="80" customFormat="1" ht="33.75">
      <c r="A535" s="75"/>
      <c r="B535" s="75" t="s">
        <v>919</v>
      </c>
      <c r="C535" s="75" t="s">
        <v>561</v>
      </c>
      <c r="D535" s="76" t="s">
        <v>562</v>
      </c>
      <c r="E535" s="77" t="s">
        <v>928</v>
      </c>
      <c r="F535" s="78">
        <v>301.92</v>
      </c>
      <c r="G535" s="19"/>
      <c r="H535" s="79">
        <f>ROUND(ROUND(G535,2)*F535,2)</f>
        <v>0</v>
      </c>
    </row>
    <row r="536" spans="1:8" s="80" customFormat="1" ht="11.25">
      <c r="A536" s="75"/>
      <c r="B536" s="75"/>
      <c r="C536" s="75" t="s">
        <v>369</v>
      </c>
      <c r="D536" s="76" t="s">
        <v>956</v>
      </c>
      <c r="E536" s="77"/>
      <c r="F536" s="78"/>
      <c r="G536" s="19"/>
      <c r="H536" s="79"/>
    </row>
    <row r="537" spans="1:8" s="80" customFormat="1" ht="11.25">
      <c r="A537" s="75"/>
      <c r="B537" s="75"/>
      <c r="C537" s="75" t="s">
        <v>370</v>
      </c>
      <c r="D537" s="76" t="s">
        <v>371</v>
      </c>
      <c r="E537" s="77"/>
      <c r="F537" s="78"/>
      <c r="G537" s="19"/>
      <c r="H537" s="79"/>
    </row>
    <row r="538" spans="1:8" s="80" customFormat="1" ht="11.25">
      <c r="A538" s="75"/>
      <c r="B538" s="75"/>
      <c r="C538" s="75" t="s">
        <v>382</v>
      </c>
      <c r="D538" s="76" t="s">
        <v>383</v>
      </c>
      <c r="E538" s="77"/>
      <c r="F538" s="78"/>
      <c r="G538" s="19"/>
      <c r="H538" s="79"/>
    </row>
    <row r="539" spans="1:8" s="80" customFormat="1" ht="22.5">
      <c r="A539" s="75"/>
      <c r="B539" s="75"/>
      <c r="C539" s="75" t="s">
        <v>450</v>
      </c>
      <c r="D539" s="76" t="s">
        <v>451</v>
      </c>
      <c r="E539" s="77" t="s">
        <v>959</v>
      </c>
      <c r="F539" s="78">
        <v>19</v>
      </c>
      <c r="G539" s="19"/>
      <c r="H539" s="79">
        <f>ROUND(ROUND(G539,2)*F539,2)</f>
        <v>0</v>
      </c>
    </row>
    <row r="540" spans="1:8" s="80" customFormat="1" ht="11.25">
      <c r="A540" s="75"/>
      <c r="B540" s="75"/>
      <c r="C540" s="75" t="s">
        <v>190</v>
      </c>
      <c r="D540" s="76" t="s">
        <v>191</v>
      </c>
      <c r="E540" s="77"/>
      <c r="F540" s="78"/>
      <c r="G540" s="19"/>
      <c r="H540" s="79"/>
    </row>
    <row r="541" spans="1:8" s="80" customFormat="1" ht="11.25">
      <c r="A541" s="75"/>
      <c r="B541" s="75"/>
      <c r="C541" s="75" t="s">
        <v>192</v>
      </c>
      <c r="D541" s="76" t="s">
        <v>193</v>
      </c>
      <c r="E541" s="77"/>
      <c r="F541" s="78"/>
      <c r="G541" s="19"/>
      <c r="H541" s="79"/>
    </row>
    <row r="542" spans="1:8" s="80" customFormat="1" ht="11.25">
      <c r="A542" s="75"/>
      <c r="B542" s="75"/>
      <c r="C542" s="75" t="s">
        <v>194</v>
      </c>
      <c r="D542" s="76" t="s">
        <v>195</v>
      </c>
      <c r="E542" s="77"/>
      <c r="F542" s="78"/>
      <c r="G542" s="19"/>
      <c r="H542" s="79"/>
    </row>
    <row r="543" spans="1:8" s="80" customFormat="1" ht="11.25">
      <c r="A543" s="75"/>
      <c r="B543" s="75"/>
      <c r="C543" s="75" t="s">
        <v>196</v>
      </c>
      <c r="D543" s="76" t="s">
        <v>197</v>
      </c>
      <c r="E543" s="77" t="s">
        <v>941</v>
      </c>
      <c r="F543" s="78">
        <v>1413.91</v>
      </c>
      <c r="G543" s="19"/>
      <c r="H543" s="79">
        <f>ROUND(ROUND(G543,2)*F543,2)</f>
        <v>0</v>
      </c>
    </row>
    <row r="544" spans="1:8" s="80" customFormat="1" ht="11.25">
      <c r="A544" s="75"/>
      <c r="B544" s="75"/>
      <c r="C544" s="75" t="s">
        <v>200</v>
      </c>
      <c r="D544" s="76" t="s">
        <v>201</v>
      </c>
      <c r="E544" s="77"/>
      <c r="F544" s="78"/>
      <c r="G544" s="19"/>
      <c r="H544" s="79"/>
    </row>
    <row r="545" spans="1:8" s="80" customFormat="1" ht="11.25">
      <c r="A545" s="75"/>
      <c r="B545" s="75"/>
      <c r="C545" s="75" t="s">
        <v>202</v>
      </c>
      <c r="D545" s="76" t="s">
        <v>203</v>
      </c>
      <c r="E545" s="77" t="s">
        <v>941</v>
      </c>
      <c r="F545" s="78">
        <v>706.95</v>
      </c>
      <c r="G545" s="19"/>
      <c r="H545" s="79">
        <f>ROUND(ROUND(G545,2)*F545,2)</f>
        <v>0</v>
      </c>
    </row>
  </sheetData>
  <mergeCells count="2">
    <mergeCell ref="A1:H1"/>
    <mergeCell ref="A3:H3"/>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52"/>
  <sheetViews>
    <sheetView workbookViewId="0" topLeftCell="A1">
      <selection activeCell="G9" sqref="G9"/>
    </sheetView>
  </sheetViews>
  <sheetFormatPr defaultColWidth="11.421875" defaultRowHeight="12.75"/>
  <cols>
    <col min="1" max="1" width="4.00390625" style="73" bestFit="1" customWidth="1"/>
    <col min="2" max="2" width="5.00390625" style="73" customWidth="1"/>
    <col min="3" max="3" width="10.421875" style="73" customWidth="1"/>
    <col min="4" max="4" width="28.28125" style="73" customWidth="1"/>
    <col min="5" max="5" width="5.421875" style="73" customWidth="1"/>
    <col min="6" max="6" width="9.8515625" style="73" bestFit="1" customWidth="1"/>
    <col min="7" max="7" width="10.8515625" style="73" customWidth="1"/>
    <col min="8" max="8" width="12.00390625" style="73" bestFit="1" customWidth="1"/>
    <col min="9" max="16384" width="11.421875" style="74" customWidth="1"/>
  </cols>
  <sheetData>
    <row r="1" spans="1:8" s="1" customFormat="1" ht="60" customHeight="1">
      <c r="A1" s="90" t="s">
        <v>364</v>
      </c>
      <c r="B1" s="91"/>
      <c r="C1" s="91"/>
      <c r="D1" s="91"/>
      <c r="E1" s="91"/>
      <c r="F1" s="91"/>
      <c r="G1" s="91"/>
      <c r="H1" s="92"/>
    </row>
    <row r="2" spans="1:2" s="1" customFormat="1" ht="11.25">
      <c r="A2" s="2"/>
      <c r="B2" s="2"/>
    </row>
    <row r="3" spans="1:8" s="1" customFormat="1" ht="36" customHeight="1">
      <c r="A3" s="90" t="s">
        <v>909</v>
      </c>
      <c r="B3" s="91"/>
      <c r="C3" s="91"/>
      <c r="D3" s="91"/>
      <c r="E3" s="91"/>
      <c r="F3" s="91"/>
      <c r="G3" s="91"/>
      <c r="H3" s="92"/>
    </row>
    <row r="4" spans="1:2" s="1" customFormat="1" ht="11.25">
      <c r="A4" s="2"/>
      <c r="B4" s="2"/>
    </row>
    <row r="5" spans="1:8" s="5" customFormat="1" ht="33.75">
      <c r="A5" s="3" t="s">
        <v>910</v>
      </c>
      <c r="B5" s="3"/>
      <c r="C5" s="3" t="s">
        <v>911</v>
      </c>
      <c r="D5" s="4" t="s">
        <v>912</v>
      </c>
      <c r="E5" s="4" t="s">
        <v>913</v>
      </c>
      <c r="F5" s="4" t="s">
        <v>914</v>
      </c>
      <c r="G5" s="4" t="s">
        <v>915</v>
      </c>
      <c r="H5" s="4" t="s">
        <v>916</v>
      </c>
    </row>
    <row r="6" spans="1:8" s="5" customFormat="1" ht="11.25">
      <c r="A6" s="6"/>
      <c r="B6" s="6"/>
      <c r="C6" s="6"/>
      <c r="D6" s="7"/>
      <c r="E6" s="7"/>
      <c r="F6" s="7"/>
      <c r="G6" s="7"/>
      <c r="H6" s="7"/>
    </row>
    <row r="7" spans="1:8" s="1" customFormat="1" ht="33.75">
      <c r="A7" s="8">
        <v>1</v>
      </c>
      <c r="B7" s="8"/>
      <c r="C7" s="9">
        <v>1</v>
      </c>
      <c r="D7" s="10" t="s">
        <v>917</v>
      </c>
      <c r="E7" s="11" t="s">
        <v>918</v>
      </c>
      <c r="F7" s="12">
        <v>1</v>
      </c>
      <c r="G7" s="13">
        <f>SUM(H11:H53)</f>
        <v>0</v>
      </c>
      <c r="H7" s="14">
        <f>ROUND(ROUND(G7,2)*F7,2)</f>
        <v>0</v>
      </c>
    </row>
    <row r="8" spans="1:8" s="1" customFormat="1" ht="11.25">
      <c r="A8" s="15"/>
      <c r="B8" s="15"/>
      <c r="C8" s="15"/>
      <c r="D8" s="16" t="s">
        <v>601</v>
      </c>
      <c r="E8" s="17"/>
      <c r="F8" s="18"/>
      <c r="G8" s="19"/>
      <c r="H8" s="20"/>
    </row>
    <row r="9" spans="1:8" s="1" customFormat="1" ht="22.5">
      <c r="A9" s="15"/>
      <c r="B9" s="15"/>
      <c r="C9" s="21" t="s">
        <v>29</v>
      </c>
      <c r="D9" s="22" t="s">
        <v>925</v>
      </c>
      <c r="E9" s="21"/>
      <c r="F9" s="23"/>
      <c r="G9" s="19"/>
      <c r="H9" s="20"/>
    </row>
    <row r="10" spans="1:8" s="1" customFormat="1" ht="11.25">
      <c r="A10" s="15"/>
      <c r="B10" s="15"/>
      <c r="C10" s="24" t="s">
        <v>564</v>
      </c>
      <c r="D10" s="25" t="s">
        <v>565</v>
      </c>
      <c r="E10" s="24"/>
      <c r="F10" s="23"/>
      <c r="G10" s="19"/>
      <c r="H10" s="20"/>
    </row>
    <row r="11" spans="1:8" s="1" customFormat="1" ht="22.5">
      <c r="A11" s="15"/>
      <c r="B11" s="15"/>
      <c r="C11" s="24" t="s">
        <v>602</v>
      </c>
      <c r="D11" s="25" t="s">
        <v>603</v>
      </c>
      <c r="E11" s="24"/>
      <c r="F11" s="23"/>
      <c r="G11" s="19"/>
      <c r="H11" s="20"/>
    </row>
    <row r="12" spans="1:8" s="1" customFormat="1" ht="11.25">
      <c r="A12" s="15">
        <v>9</v>
      </c>
      <c r="B12" s="15"/>
      <c r="C12" s="24" t="s">
        <v>604</v>
      </c>
      <c r="D12" s="25" t="s">
        <v>927</v>
      </c>
      <c r="E12" s="24" t="s">
        <v>928</v>
      </c>
      <c r="F12" s="26">
        <v>7121.29</v>
      </c>
      <c r="G12" s="27"/>
      <c r="H12" s="28">
        <f>ROUND(ROUND(G12,2)*F12,2)</f>
        <v>0</v>
      </c>
    </row>
    <row r="13" spans="1:8" s="1" customFormat="1" ht="22.5">
      <c r="A13" s="15">
        <v>10</v>
      </c>
      <c r="B13" s="15"/>
      <c r="C13" s="24" t="s">
        <v>605</v>
      </c>
      <c r="D13" s="25" t="s">
        <v>606</v>
      </c>
      <c r="E13" s="24" t="s">
        <v>928</v>
      </c>
      <c r="F13" s="26">
        <v>127.23</v>
      </c>
      <c r="G13" s="27"/>
      <c r="H13" s="28">
        <f>ROUND(ROUND(G13,2)*F13,2)</f>
        <v>0</v>
      </c>
    </row>
    <row r="14" spans="1:8" s="1" customFormat="1" ht="56.25">
      <c r="A14" s="15">
        <v>11</v>
      </c>
      <c r="B14" s="15"/>
      <c r="C14" s="24" t="s">
        <v>607</v>
      </c>
      <c r="D14" s="25" t="s">
        <v>608</v>
      </c>
      <c r="E14" s="24" t="s">
        <v>928</v>
      </c>
      <c r="F14" s="26">
        <v>63.62</v>
      </c>
      <c r="G14" s="27"/>
      <c r="H14" s="28">
        <f>ROUND(ROUND(G14,2)*F14,2)</f>
        <v>0</v>
      </c>
    </row>
    <row r="15" spans="1:8" s="1" customFormat="1" ht="11.25">
      <c r="A15" s="15">
        <v>12</v>
      </c>
      <c r="B15" s="15"/>
      <c r="C15" s="24" t="s">
        <v>609</v>
      </c>
      <c r="D15" s="25" t="s">
        <v>610</v>
      </c>
      <c r="E15" s="24" t="s">
        <v>928</v>
      </c>
      <c r="F15" s="26">
        <v>258.64</v>
      </c>
      <c r="G15" s="27"/>
      <c r="H15" s="28">
        <f>ROUND(ROUND(G15,2)*F15,2)</f>
        <v>0</v>
      </c>
    </row>
    <row r="16" spans="1:8" s="1" customFormat="1" ht="45">
      <c r="A16" s="15">
        <v>13</v>
      </c>
      <c r="B16" s="15"/>
      <c r="C16" s="24" t="s">
        <v>611</v>
      </c>
      <c r="D16" s="25" t="s">
        <v>612</v>
      </c>
      <c r="E16" s="24" t="s">
        <v>928</v>
      </c>
      <c r="F16" s="26">
        <v>258.64</v>
      </c>
      <c r="G16" s="27"/>
      <c r="H16" s="28">
        <f>ROUND(ROUND(G16,2)*F16,2)</f>
        <v>0</v>
      </c>
    </row>
    <row r="17" spans="1:8" s="1" customFormat="1" ht="33.75">
      <c r="A17" s="15"/>
      <c r="B17" s="15"/>
      <c r="C17" s="24" t="s">
        <v>566</v>
      </c>
      <c r="D17" s="25" t="s">
        <v>567</v>
      </c>
      <c r="E17" s="24"/>
      <c r="F17" s="26"/>
      <c r="G17" s="27"/>
      <c r="H17" s="29"/>
    </row>
    <row r="18" spans="1:8" s="1" customFormat="1" ht="33.75">
      <c r="A18" s="15">
        <v>14</v>
      </c>
      <c r="B18" s="15"/>
      <c r="C18" s="24" t="s">
        <v>568</v>
      </c>
      <c r="D18" s="25" t="s">
        <v>569</v>
      </c>
      <c r="E18" s="24" t="s">
        <v>928</v>
      </c>
      <c r="F18" s="26">
        <v>8472.06</v>
      </c>
      <c r="G18" s="27"/>
      <c r="H18" s="28">
        <f>ROUND(ROUND(G18,2)*F18,2)</f>
        <v>0</v>
      </c>
    </row>
    <row r="19" spans="1:8" s="1" customFormat="1" ht="22.5">
      <c r="A19" s="15">
        <v>15</v>
      </c>
      <c r="B19" s="15"/>
      <c r="C19" s="24" t="s">
        <v>613</v>
      </c>
      <c r="D19" s="25" t="s">
        <v>571</v>
      </c>
      <c r="E19" s="24" t="s">
        <v>928</v>
      </c>
      <c r="F19" s="26">
        <v>518</v>
      </c>
      <c r="G19" s="27"/>
      <c r="H19" s="28">
        <f>ROUND(ROUND(G19,2)*F19,2)</f>
        <v>0</v>
      </c>
    </row>
    <row r="20" spans="1:8" s="1" customFormat="1" ht="56.25">
      <c r="A20" s="15">
        <v>16</v>
      </c>
      <c r="B20" s="15"/>
      <c r="C20" s="24" t="s">
        <v>614</v>
      </c>
      <c r="D20" s="25" t="s">
        <v>573</v>
      </c>
      <c r="E20" s="24" t="s">
        <v>928</v>
      </c>
      <c r="F20" s="26">
        <v>281.49</v>
      </c>
      <c r="G20" s="27"/>
      <c r="H20" s="28">
        <f>ROUND(ROUND(G20,2)*F20,2)</f>
        <v>0</v>
      </c>
    </row>
    <row r="21" spans="1:8" s="1" customFormat="1" ht="22.5">
      <c r="A21" s="30">
        <v>17</v>
      </c>
      <c r="B21" s="30"/>
      <c r="C21" s="24" t="s">
        <v>574</v>
      </c>
      <c r="D21" s="25" t="s">
        <v>575</v>
      </c>
      <c r="E21" s="24" t="s">
        <v>928</v>
      </c>
      <c r="F21" s="31">
        <v>204.62</v>
      </c>
      <c r="G21" s="27"/>
      <c r="H21" s="28">
        <f>ROUND(ROUND(G21,2)*F21,2)</f>
        <v>0</v>
      </c>
    </row>
    <row r="22" spans="1:8" s="1" customFormat="1" ht="33.75">
      <c r="A22" s="15">
        <v>18</v>
      </c>
      <c r="B22" s="15"/>
      <c r="C22" s="24" t="s">
        <v>576</v>
      </c>
      <c r="D22" s="25" t="s">
        <v>577</v>
      </c>
      <c r="E22" s="24" t="s">
        <v>928</v>
      </c>
      <c r="F22" s="26">
        <v>1841.61</v>
      </c>
      <c r="G22" s="27"/>
      <c r="H22" s="28">
        <f>ROUND(ROUND(G22,2)*F22,2)</f>
        <v>0</v>
      </c>
    </row>
    <row r="23" spans="1:8" s="1" customFormat="1" ht="22.5">
      <c r="A23" s="15"/>
      <c r="B23" s="15"/>
      <c r="C23" s="24" t="s">
        <v>578</v>
      </c>
      <c r="D23" s="25" t="s">
        <v>579</v>
      </c>
      <c r="E23" s="24"/>
      <c r="F23" s="26"/>
      <c r="G23" s="27"/>
      <c r="H23" s="29"/>
    </row>
    <row r="24" spans="1:8" s="1" customFormat="1" ht="33.75">
      <c r="A24" s="15">
        <v>19</v>
      </c>
      <c r="B24" s="15"/>
      <c r="C24" s="24" t="s">
        <v>580</v>
      </c>
      <c r="D24" s="25" t="s">
        <v>581</v>
      </c>
      <c r="E24" s="24" t="s">
        <v>928</v>
      </c>
      <c r="F24" s="26">
        <v>449.09</v>
      </c>
      <c r="G24" s="27"/>
      <c r="H24" s="28">
        <f>ROUND(ROUND(G24,2)*F24,2)</f>
        <v>0</v>
      </c>
    </row>
    <row r="25" spans="1:8" s="1" customFormat="1" ht="22.5">
      <c r="A25" s="15">
        <v>20</v>
      </c>
      <c r="B25" s="15"/>
      <c r="C25" s="24" t="s">
        <v>582</v>
      </c>
      <c r="D25" s="25" t="s">
        <v>583</v>
      </c>
      <c r="E25" s="24" t="s">
        <v>928</v>
      </c>
      <c r="F25" s="26">
        <v>16.08</v>
      </c>
      <c r="G25" s="27"/>
      <c r="H25" s="28">
        <f>ROUND(ROUND(G25,2)*F25,2)</f>
        <v>0</v>
      </c>
    </row>
    <row r="26" spans="1:8" s="1" customFormat="1" ht="45">
      <c r="A26" s="15">
        <v>21</v>
      </c>
      <c r="B26" s="15"/>
      <c r="C26" s="24" t="s">
        <v>584</v>
      </c>
      <c r="D26" s="25" t="s">
        <v>585</v>
      </c>
      <c r="E26" s="24" t="s">
        <v>928</v>
      </c>
      <c r="F26" s="26">
        <v>35.8</v>
      </c>
      <c r="G26" s="27"/>
      <c r="H26" s="28">
        <f>ROUND(ROUND(G26,2)*F26,2)</f>
        <v>0</v>
      </c>
    </row>
    <row r="27" spans="1:8" s="1" customFormat="1" ht="22.5">
      <c r="A27" s="30"/>
      <c r="B27" s="30"/>
      <c r="C27" s="24" t="s">
        <v>586</v>
      </c>
      <c r="D27" s="25" t="s">
        <v>587</v>
      </c>
      <c r="E27" s="24"/>
      <c r="F27" s="32"/>
      <c r="G27" s="27"/>
      <c r="H27" s="29"/>
    </row>
    <row r="28" spans="1:8" s="1" customFormat="1" ht="22.5">
      <c r="A28" s="15"/>
      <c r="B28" s="15"/>
      <c r="C28" s="24" t="s">
        <v>615</v>
      </c>
      <c r="D28" s="25" t="s">
        <v>616</v>
      </c>
      <c r="E28" s="24"/>
      <c r="F28" s="26"/>
      <c r="G28" s="27"/>
      <c r="H28" s="29"/>
    </row>
    <row r="29" spans="1:8" s="1" customFormat="1" ht="33.75">
      <c r="A29" s="15">
        <v>22</v>
      </c>
      <c r="B29" s="15"/>
      <c r="C29" s="24" t="s">
        <v>617</v>
      </c>
      <c r="D29" s="25" t="s">
        <v>618</v>
      </c>
      <c r="E29" s="24" t="s">
        <v>928</v>
      </c>
      <c r="F29" s="26">
        <v>150</v>
      </c>
      <c r="G29" s="27"/>
      <c r="H29" s="28">
        <f>ROUND(ROUND(G29,2)*F29,2)</f>
        <v>0</v>
      </c>
    </row>
    <row r="30" spans="1:8" s="1" customFormat="1" ht="22.5">
      <c r="A30" s="15"/>
      <c r="B30" s="15"/>
      <c r="C30" s="24" t="s">
        <v>588</v>
      </c>
      <c r="D30" s="25" t="s">
        <v>589</v>
      </c>
      <c r="E30" s="24"/>
      <c r="F30" s="26"/>
      <c r="G30" s="27"/>
      <c r="H30" s="29"/>
    </row>
    <row r="31" spans="1:8" s="1" customFormat="1" ht="22.5">
      <c r="A31" s="15">
        <v>23</v>
      </c>
      <c r="B31" s="15"/>
      <c r="C31" s="24" t="s">
        <v>619</v>
      </c>
      <c r="D31" s="25" t="s">
        <v>932</v>
      </c>
      <c r="E31" s="24" t="s">
        <v>928</v>
      </c>
      <c r="F31" s="26">
        <v>109324.86</v>
      </c>
      <c r="G31" s="27"/>
      <c r="H31" s="28">
        <f>ROUND(ROUND(G31,2)*F31,2)</f>
        <v>0</v>
      </c>
    </row>
    <row r="32" spans="1:8" s="1" customFormat="1" ht="45">
      <c r="A32" s="15">
        <v>24</v>
      </c>
      <c r="B32" s="15"/>
      <c r="C32" s="24" t="s">
        <v>620</v>
      </c>
      <c r="D32" s="25" t="s">
        <v>621</v>
      </c>
      <c r="E32" s="24" t="s">
        <v>928</v>
      </c>
      <c r="F32" s="26">
        <v>3180.46</v>
      </c>
      <c r="G32" s="27"/>
      <c r="H32" s="28">
        <f>ROUND(ROUND(G32,2)*F32,2)</f>
        <v>0</v>
      </c>
    </row>
    <row r="33" spans="1:8" s="1" customFormat="1" ht="56.25">
      <c r="A33" s="30">
        <v>25</v>
      </c>
      <c r="B33" s="30"/>
      <c r="C33" s="24" t="s">
        <v>622</v>
      </c>
      <c r="D33" s="25" t="s">
        <v>623</v>
      </c>
      <c r="E33" s="24" t="s">
        <v>928</v>
      </c>
      <c r="F33" s="32">
        <v>100905.47</v>
      </c>
      <c r="G33" s="27"/>
      <c r="H33" s="28">
        <f>ROUND(ROUND(G33,2)*F33,2)</f>
        <v>0</v>
      </c>
    </row>
    <row r="34" spans="1:8" s="1" customFormat="1" ht="22.5">
      <c r="A34" s="15">
        <v>26</v>
      </c>
      <c r="B34" s="15"/>
      <c r="C34" s="24" t="s">
        <v>591</v>
      </c>
      <c r="D34" s="25" t="s">
        <v>592</v>
      </c>
      <c r="E34" s="24" t="s">
        <v>928</v>
      </c>
      <c r="F34" s="26">
        <v>5238.93</v>
      </c>
      <c r="G34" s="27"/>
      <c r="H34" s="28">
        <f>ROUND(ROUND(G34,2)*F34,2)</f>
        <v>0</v>
      </c>
    </row>
    <row r="35" spans="1:8" s="1" customFormat="1" ht="11.25">
      <c r="A35" s="15"/>
      <c r="B35" s="15"/>
      <c r="C35" s="24" t="s">
        <v>624</v>
      </c>
      <c r="D35" s="25" t="s">
        <v>625</v>
      </c>
      <c r="E35" s="24"/>
      <c r="F35" s="26"/>
      <c r="G35" s="27"/>
      <c r="H35" s="29"/>
    </row>
    <row r="36" spans="1:8" s="1" customFormat="1" ht="22.5">
      <c r="A36" s="15"/>
      <c r="B36" s="15"/>
      <c r="C36" s="24" t="s">
        <v>626</v>
      </c>
      <c r="D36" s="25" t="s">
        <v>627</v>
      </c>
      <c r="E36" s="24"/>
      <c r="F36" s="26"/>
      <c r="G36" s="27"/>
      <c r="H36" s="29"/>
    </row>
    <row r="37" spans="1:8" s="1" customFormat="1" ht="45">
      <c r="A37" s="15">
        <v>27</v>
      </c>
      <c r="B37" s="15"/>
      <c r="C37" s="24" t="s">
        <v>628</v>
      </c>
      <c r="D37" s="25" t="s">
        <v>629</v>
      </c>
      <c r="E37" s="24" t="s">
        <v>941</v>
      </c>
      <c r="F37" s="26">
        <v>132</v>
      </c>
      <c r="G37" s="27"/>
      <c r="H37" s="28">
        <f>ROUND(ROUND(G37,2)*F37,2)</f>
        <v>0</v>
      </c>
    </row>
    <row r="38" spans="1:10" s="1" customFormat="1" ht="22.5">
      <c r="A38" s="15"/>
      <c r="B38" s="33"/>
      <c r="C38" s="34"/>
      <c r="D38" s="35" t="s">
        <v>630</v>
      </c>
      <c r="E38" s="36"/>
      <c r="F38" s="37"/>
      <c r="G38" s="38"/>
      <c r="H38" s="28">
        <f>SUM(H12:H37)</f>
        <v>0</v>
      </c>
      <c r="J38" s="39"/>
    </row>
    <row r="39" spans="1:8" s="1" customFormat="1" ht="11.25">
      <c r="A39" s="40"/>
      <c r="B39" s="40"/>
      <c r="C39" s="41"/>
      <c r="D39" s="42"/>
      <c r="E39" s="41"/>
      <c r="F39" s="43"/>
      <c r="G39" s="27"/>
      <c r="H39" s="44"/>
    </row>
    <row r="40" spans="1:8" s="1" customFormat="1" ht="22.5">
      <c r="A40" s="15"/>
      <c r="B40" s="15"/>
      <c r="C40" s="24" t="s">
        <v>631</v>
      </c>
      <c r="D40" s="25" t="s">
        <v>632</v>
      </c>
      <c r="E40" s="24"/>
      <c r="F40" s="26"/>
      <c r="G40" s="27"/>
      <c r="H40" s="29"/>
    </row>
    <row r="41" spans="1:8" s="1" customFormat="1" ht="22.5">
      <c r="A41" s="30"/>
      <c r="B41" s="30"/>
      <c r="C41" s="24" t="s">
        <v>633</v>
      </c>
      <c r="D41" s="25" t="s">
        <v>634</v>
      </c>
      <c r="E41" s="24"/>
      <c r="F41" s="32"/>
      <c r="G41" s="27"/>
      <c r="H41" s="29"/>
    </row>
    <row r="42" spans="1:8" s="1" customFormat="1" ht="45">
      <c r="A42" s="15"/>
      <c r="B42" s="15"/>
      <c r="C42" s="24" t="s">
        <v>635</v>
      </c>
      <c r="D42" s="25" t="s">
        <v>636</v>
      </c>
      <c r="E42" s="24"/>
      <c r="F42" s="26"/>
      <c r="G42" s="27"/>
      <c r="H42" s="29"/>
    </row>
    <row r="43" spans="1:8" s="1" customFormat="1" ht="33.75">
      <c r="A43" s="15">
        <v>28</v>
      </c>
      <c r="B43" s="15"/>
      <c r="C43" s="24" t="s">
        <v>637</v>
      </c>
      <c r="D43" s="25" t="s">
        <v>638</v>
      </c>
      <c r="E43" s="24" t="s">
        <v>1018</v>
      </c>
      <c r="F43" s="26">
        <v>1</v>
      </c>
      <c r="G43" s="27"/>
      <c r="H43" s="28">
        <f>ROUND(ROUND(G43,2)*F43,2)</f>
        <v>0</v>
      </c>
    </row>
    <row r="44" spans="1:8" s="1" customFormat="1" ht="22.5">
      <c r="A44" s="15"/>
      <c r="B44" s="15"/>
      <c r="C44" s="24" t="s">
        <v>639</v>
      </c>
      <c r="D44" s="25" t="s">
        <v>640</v>
      </c>
      <c r="E44" s="24"/>
      <c r="F44" s="26"/>
      <c r="G44" s="27"/>
      <c r="H44" s="29"/>
    </row>
    <row r="45" spans="1:8" s="1" customFormat="1" ht="45">
      <c r="A45" s="15">
        <v>29</v>
      </c>
      <c r="B45" s="15"/>
      <c r="C45" s="24" t="s">
        <v>641</v>
      </c>
      <c r="D45" s="25" t="s">
        <v>642</v>
      </c>
      <c r="E45" s="24" t="s">
        <v>959</v>
      </c>
      <c r="F45" s="26">
        <v>2663.64</v>
      </c>
      <c r="G45" s="27"/>
      <c r="H45" s="28">
        <f>ROUND(ROUND(G45,2)*F45,2)</f>
        <v>0</v>
      </c>
    </row>
    <row r="46" spans="1:8" s="1" customFormat="1" ht="22.5">
      <c r="A46" s="15"/>
      <c r="B46" s="15"/>
      <c r="C46" s="24" t="s">
        <v>643</v>
      </c>
      <c r="D46" s="25" t="s">
        <v>644</v>
      </c>
      <c r="E46" s="24"/>
      <c r="F46" s="26"/>
      <c r="G46" s="27"/>
      <c r="H46" s="29"/>
    </row>
    <row r="47" spans="1:8" s="1" customFormat="1" ht="33.75">
      <c r="A47" s="15">
        <v>30</v>
      </c>
      <c r="B47" s="15"/>
      <c r="C47" s="24" t="s">
        <v>645</v>
      </c>
      <c r="D47" s="25" t="s">
        <v>646</v>
      </c>
      <c r="E47" s="24" t="s">
        <v>950</v>
      </c>
      <c r="F47" s="26">
        <v>68455.42</v>
      </c>
      <c r="G47" s="27"/>
      <c r="H47" s="28">
        <f>ROUND(ROUND(G47,2)*F47,2)</f>
        <v>0</v>
      </c>
    </row>
    <row r="48" spans="1:8" s="1" customFormat="1" ht="22.5">
      <c r="A48" s="15"/>
      <c r="B48" s="15"/>
      <c r="C48" s="24" t="s">
        <v>647</v>
      </c>
      <c r="D48" s="25" t="s">
        <v>648</v>
      </c>
      <c r="E48" s="24"/>
      <c r="F48" s="26"/>
      <c r="G48" s="27"/>
      <c r="H48" s="29"/>
    </row>
    <row r="49" spans="1:8" s="1" customFormat="1" ht="33.75">
      <c r="A49" s="15"/>
      <c r="B49" s="15"/>
      <c r="C49" s="24" t="s">
        <v>649</v>
      </c>
      <c r="D49" s="25" t="s">
        <v>650</v>
      </c>
      <c r="E49" s="24"/>
      <c r="F49" s="26"/>
      <c r="G49" s="27"/>
      <c r="H49" s="29"/>
    </row>
    <row r="50" spans="1:8" s="1" customFormat="1" ht="33.75">
      <c r="A50" s="15">
        <v>31</v>
      </c>
      <c r="B50" s="15"/>
      <c r="C50" s="24" t="s">
        <v>651</v>
      </c>
      <c r="D50" s="25" t="s">
        <v>652</v>
      </c>
      <c r="E50" s="24" t="s">
        <v>1018</v>
      </c>
      <c r="F50" s="26">
        <v>1</v>
      </c>
      <c r="G50" s="27"/>
      <c r="H50" s="28">
        <f>ROUND(ROUND(G50,2)*F50,2)</f>
        <v>0</v>
      </c>
    </row>
    <row r="51" spans="1:8" s="1" customFormat="1" ht="11.25">
      <c r="A51" s="15"/>
      <c r="B51" s="15"/>
      <c r="C51" s="24" t="s">
        <v>653</v>
      </c>
      <c r="D51" s="25" t="s">
        <v>654</v>
      </c>
      <c r="E51" s="24"/>
      <c r="F51" s="26"/>
      <c r="G51" s="27"/>
      <c r="H51" s="29"/>
    </row>
    <row r="52" spans="1:8" s="1" customFormat="1" ht="33.75">
      <c r="A52" s="15">
        <v>32</v>
      </c>
      <c r="B52" s="15"/>
      <c r="C52" s="24" t="s">
        <v>655</v>
      </c>
      <c r="D52" s="25" t="s">
        <v>656</v>
      </c>
      <c r="E52" s="24" t="s">
        <v>959</v>
      </c>
      <c r="F52" s="26">
        <v>654.3</v>
      </c>
      <c r="G52" s="27"/>
      <c r="H52" s="28">
        <f>ROUND(ROUND(G52,2)*F52,2)</f>
        <v>0</v>
      </c>
    </row>
    <row r="53" spans="1:8" s="1" customFormat="1" ht="22.5">
      <c r="A53" s="15"/>
      <c r="B53" s="15"/>
      <c r="C53" s="24" t="s">
        <v>657</v>
      </c>
      <c r="D53" s="25" t="s">
        <v>658</v>
      </c>
      <c r="E53" s="24"/>
      <c r="F53" s="26"/>
      <c r="G53" s="27"/>
      <c r="H53" s="29"/>
    </row>
    <row r="54" spans="1:8" s="1" customFormat="1" ht="45">
      <c r="A54" s="15">
        <v>33</v>
      </c>
      <c r="B54" s="15"/>
      <c r="C54" s="24" t="s">
        <v>659</v>
      </c>
      <c r="D54" s="25" t="s">
        <v>660</v>
      </c>
      <c r="E54" s="24" t="s">
        <v>959</v>
      </c>
      <c r="F54" s="26">
        <v>654.3</v>
      </c>
      <c r="G54" s="27"/>
      <c r="H54" s="28">
        <f>ROUND(ROUND(G54,2)*F54,2)</f>
        <v>0</v>
      </c>
    </row>
    <row r="55" spans="1:8" s="1" customFormat="1" ht="11.25">
      <c r="A55" s="15"/>
      <c r="B55" s="15"/>
      <c r="C55" s="24" t="s">
        <v>661</v>
      </c>
      <c r="D55" s="25" t="s">
        <v>662</v>
      </c>
      <c r="E55" s="24"/>
      <c r="F55" s="26"/>
      <c r="G55" s="27"/>
      <c r="H55" s="29"/>
    </row>
    <row r="56" spans="1:8" s="1" customFormat="1" ht="22.5">
      <c r="A56" s="15">
        <v>34</v>
      </c>
      <c r="B56" s="15"/>
      <c r="C56" s="24" t="s">
        <v>663</v>
      </c>
      <c r="D56" s="25" t="s">
        <v>664</v>
      </c>
      <c r="E56" s="24" t="s">
        <v>950</v>
      </c>
      <c r="F56" s="26">
        <v>263131.82</v>
      </c>
      <c r="G56" s="27"/>
      <c r="H56" s="28">
        <f>ROUND(ROUND(G56,2)*F56,2)</f>
        <v>0</v>
      </c>
    </row>
    <row r="57" spans="1:8" s="1" customFormat="1" ht="11.25">
      <c r="A57" s="15"/>
      <c r="B57" s="15"/>
      <c r="C57" s="24" t="s">
        <v>665</v>
      </c>
      <c r="D57" s="25" t="s">
        <v>666</v>
      </c>
      <c r="E57" s="24"/>
      <c r="F57" s="26"/>
      <c r="G57" s="27"/>
      <c r="H57" s="29"/>
    </row>
    <row r="58" spans="1:8" s="1" customFormat="1" ht="22.5">
      <c r="A58" s="15">
        <v>35</v>
      </c>
      <c r="B58" s="15"/>
      <c r="C58" s="24" t="s">
        <v>667</v>
      </c>
      <c r="D58" s="25" t="s">
        <v>668</v>
      </c>
      <c r="E58" s="24" t="s">
        <v>950</v>
      </c>
      <c r="F58" s="26">
        <v>12819.71</v>
      </c>
      <c r="G58" s="27"/>
      <c r="H58" s="28">
        <f>ROUND(ROUND(G58,2)*F58,2)</f>
        <v>0</v>
      </c>
    </row>
    <row r="59" spans="1:8" s="1" customFormat="1" ht="11.25">
      <c r="A59" s="15"/>
      <c r="B59" s="15"/>
      <c r="C59" s="24" t="s">
        <v>669</v>
      </c>
      <c r="D59" s="25" t="s">
        <v>670</v>
      </c>
      <c r="E59" s="24"/>
      <c r="F59" s="26"/>
      <c r="G59" s="27"/>
      <c r="H59" s="29"/>
    </row>
    <row r="60" spans="1:8" s="1" customFormat="1" ht="22.5">
      <c r="A60" s="30"/>
      <c r="B60" s="30"/>
      <c r="C60" s="24" t="s">
        <v>671</v>
      </c>
      <c r="D60" s="25" t="s">
        <v>672</v>
      </c>
      <c r="E60" s="24"/>
      <c r="F60" s="32"/>
      <c r="G60" s="27"/>
      <c r="H60" s="29"/>
    </row>
    <row r="61" spans="1:8" s="1" customFormat="1" ht="22.5">
      <c r="A61" s="15">
        <v>36</v>
      </c>
      <c r="B61" s="15"/>
      <c r="C61" s="24" t="s">
        <v>673</v>
      </c>
      <c r="D61" s="25" t="s">
        <v>674</v>
      </c>
      <c r="E61" s="24" t="s">
        <v>928</v>
      </c>
      <c r="F61" s="26">
        <v>28.93</v>
      </c>
      <c r="G61" s="27"/>
      <c r="H61" s="28">
        <f>ROUND(ROUND(G61,2)*F61,2)</f>
        <v>0</v>
      </c>
    </row>
    <row r="62" spans="1:10" s="1" customFormat="1" ht="33.75">
      <c r="A62" s="15"/>
      <c r="B62" s="33"/>
      <c r="C62" s="34"/>
      <c r="D62" s="35" t="s">
        <v>675</v>
      </c>
      <c r="E62" s="36"/>
      <c r="F62" s="37"/>
      <c r="G62" s="38"/>
      <c r="H62" s="28">
        <f>SUM(H43:H61)</f>
        <v>0</v>
      </c>
      <c r="J62" s="39"/>
    </row>
    <row r="63" spans="1:8" s="1" customFormat="1" ht="11.25">
      <c r="A63" s="40"/>
      <c r="B63" s="40"/>
      <c r="C63" s="41"/>
      <c r="D63" s="42"/>
      <c r="E63" s="41"/>
      <c r="F63" s="43"/>
      <c r="G63" s="27"/>
      <c r="H63" s="44"/>
    </row>
    <row r="64" spans="1:8" s="1" customFormat="1" ht="11.25">
      <c r="A64" s="15"/>
      <c r="B64" s="15"/>
      <c r="C64" s="24" t="s">
        <v>676</v>
      </c>
      <c r="D64" s="25" t="s">
        <v>677</v>
      </c>
      <c r="E64" s="24"/>
      <c r="F64" s="26"/>
      <c r="G64" s="27"/>
      <c r="H64" s="29"/>
    </row>
    <row r="65" spans="1:8" s="1" customFormat="1" ht="22.5">
      <c r="A65" s="15"/>
      <c r="B65" s="15"/>
      <c r="C65" s="24" t="s">
        <v>678</v>
      </c>
      <c r="D65" s="25" t="s">
        <v>679</v>
      </c>
      <c r="E65" s="24"/>
      <c r="F65" s="26"/>
      <c r="G65" s="27"/>
      <c r="H65" s="29"/>
    </row>
    <row r="66" spans="1:8" s="1" customFormat="1" ht="22.5">
      <c r="A66" s="15"/>
      <c r="B66" s="15"/>
      <c r="C66" s="24" t="s">
        <v>680</v>
      </c>
      <c r="D66" s="25" t="s">
        <v>640</v>
      </c>
      <c r="E66" s="24"/>
      <c r="F66" s="26"/>
      <c r="G66" s="27"/>
      <c r="H66" s="29"/>
    </row>
    <row r="67" spans="1:8" s="1" customFormat="1" ht="45">
      <c r="A67" s="15">
        <v>37</v>
      </c>
      <c r="B67" s="15"/>
      <c r="C67" s="24" t="s">
        <v>681</v>
      </c>
      <c r="D67" s="25" t="s">
        <v>642</v>
      </c>
      <c r="E67" s="24" t="s">
        <v>959</v>
      </c>
      <c r="F67" s="26">
        <v>6461.51</v>
      </c>
      <c r="G67" s="27"/>
      <c r="H67" s="28">
        <f>ROUND(ROUND(G67,2)*F67,2)</f>
        <v>0</v>
      </c>
    </row>
    <row r="68" spans="1:8" s="1" customFormat="1" ht="22.5">
      <c r="A68" s="15"/>
      <c r="B68" s="15"/>
      <c r="C68" s="24" t="s">
        <v>682</v>
      </c>
      <c r="D68" s="25" t="s">
        <v>644</v>
      </c>
      <c r="E68" s="24"/>
      <c r="F68" s="26"/>
      <c r="G68" s="27"/>
      <c r="H68" s="29"/>
    </row>
    <row r="69" spans="1:8" s="1" customFormat="1" ht="33.75">
      <c r="A69" s="15">
        <v>38</v>
      </c>
      <c r="B69" s="15"/>
      <c r="C69" s="24" t="s">
        <v>683</v>
      </c>
      <c r="D69" s="25" t="s">
        <v>684</v>
      </c>
      <c r="E69" s="24" t="s">
        <v>950</v>
      </c>
      <c r="F69" s="26">
        <v>166060.78</v>
      </c>
      <c r="G69" s="27"/>
      <c r="H69" s="28">
        <f>ROUND(ROUND(G69,2)*F69,2)</f>
        <v>0</v>
      </c>
    </row>
    <row r="70" spans="1:10" s="1" customFormat="1" ht="22.5">
      <c r="A70" s="15"/>
      <c r="B70" s="33"/>
      <c r="C70" s="34"/>
      <c r="D70" s="35" t="s">
        <v>685</v>
      </c>
      <c r="E70" s="36"/>
      <c r="F70" s="37"/>
      <c r="G70" s="38"/>
      <c r="H70" s="28">
        <f>SUM(H67:H69)</f>
        <v>0</v>
      </c>
      <c r="J70" s="39"/>
    </row>
    <row r="71" spans="1:8" s="1" customFormat="1" ht="11.25">
      <c r="A71" s="40"/>
      <c r="B71" s="40"/>
      <c r="C71" s="41"/>
      <c r="D71" s="42"/>
      <c r="E71" s="41"/>
      <c r="F71" s="43"/>
      <c r="G71" s="27"/>
      <c r="H71" s="44"/>
    </row>
    <row r="72" spans="1:8" s="1" customFormat="1" ht="11.25">
      <c r="A72" s="15"/>
      <c r="B72" s="15"/>
      <c r="C72" s="24" t="s">
        <v>280</v>
      </c>
      <c r="D72" s="25" t="s">
        <v>938</v>
      </c>
      <c r="E72" s="24"/>
      <c r="F72" s="32"/>
      <c r="G72" s="27"/>
      <c r="H72" s="29"/>
    </row>
    <row r="73" spans="1:8" s="1" customFormat="1" ht="11.25">
      <c r="A73" s="33"/>
      <c r="B73" s="33"/>
      <c r="C73" s="24" t="s">
        <v>686</v>
      </c>
      <c r="D73" s="25" t="s">
        <v>687</v>
      </c>
      <c r="E73" s="24"/>
      <c r="F73" s="26"/>
      <c r="G73" s="27"/>
      <c r="H73" s="29"/>
    </row>
    <row r="74" spans="1:8" s="1" customFormat="1" ht="22.5">
      <c r="A74" s="33"/>
      <c r="B74" s="33"/>
      <c r="C74" s="24" t="s">
        <v>688</v>
      </c>
      <c r="D74" s="25" t="s">
        <v>689</v>
      </c>
      <c r="E74" s="24"/>
      <c r="F74" s="26"/>
      <c r="G74" s="27"/>
      <c r="H74" s="29"/>
    </row>
    <row r="75" spans="1:8" s="1" customFormat="1" ht="22.5">
      <c r="A75" s="33">
        <v>39</v>
      </c>
      <c r="B75" s="33"/>
      <c r="C75" s="24" t="s">
        <v>690</v>
      </c>
      <c r="D75" s="25" t="s">
        <v>691</v>
      </c>
      <c r="E75" s="24" t="s">
        <v>941</v>
      </c>
      <c r="F75" s="26">
        <v>927.94</v>
      </c>
      <c r="G75" s="27"/>
      <c r="H75" s="28">
        <f>ROUND(ROUND(G75,2)*F75,2)</f>
        <v>0</v>
      </c>
    </row>
    <row r="76" spans="1:8" s="1" customFormat="1" ht="11.25">
      <c r="A76" s="33"/>
      <c r="B76" s="33"/>
      <c r="C76" s="24" t="s">
        <v>281</v>
      </c>
      <c r="D76" s="25" t="s">
        <v>282</v>
      </c>
      <c r="E76" s="24"/>
      <c r="F76" s="26"/>
      <c r="G76" s="27"/>
      <c r="H76" s="29"/>
    </row>
    <row r="77" spans="1:8" s="1" customFormat="1" ht="33.75">
      <c r="A77" s="33"/>
      <c r="B77" s="33"/>
      <c r="C77" s="24" t="s">
        <v>283</v>
      </c>
      <c r="D77" s="25" t="s">
        <v>284</v>
      </c>
      <c r="E77" s="24"/>
      <c r="F77" s="26"/>
      <c r="G77" s="27"/>
      <c r="H77" s="29"/>
    </row>
    <row r="78" spans="1:8" s="1" customFormat="1" ht="33.75">
      <c r="A78" s="33">
        <v>40</v>
      </c>
      <c r="B78" s="33"/>
      <c r="C78" s="24" t="s">
        <v>285</v>
      </c>
      <c r="D78" s="25" t="s">
        <v>286</v>
      </c>
      <c r="E78" s="24" t="s">
        <v>941</v>
      </c>
      <c r="F78" s="26">
        <v>891.1</v>
      </c>
      <c r="G78" s="27"/>
      <c r="H78" s="28">
        <f>ROUND(ROUND(G78,2)*F78,2)</f>
        <v>0</v>
      </c>
    </row>
    <row r="79" spans="1:8" s="1" customFormat="1" ht="22.5">
      <c r="A79" s="33"/>
      <c r="B79" s="33"/>
      <c r="C79" s="24" t="s">
        <v>287</v>
      </c>
      <c r="D79" s="25" t="s">
        <v>288</v>
      </c>
      <c r="E79" s="24"/>
      <c r="F79" s="26"/>
      <c r="G79" s="27"/>
      <c r="H79" s="29"/>
    </row>
    <row r="80" spans="1:8" s="1" customFormat="1" ht="33.75">
      <c r="A80" s="33">
        <v>41</v>
      </c>
      <c r="B80" s="33"/>
      <c r="C80" s="24" t="s">
        <v>692</v>
      </c>
      <c r="D80" s="25" t="s">
        <v>292</v>
      </c>
      <c r="E80" s="24" t="s">
        <v>941</v>
      </c>
      <c r="F80" s="26">
        <v>2173.57</v>
      </c>
      <c r="G80" s="27"/>
      <c r="H80" s="28">
        <f>ROUND(ROUND(G80,2)*F80,2)</f>
        <v>0</v>
      </c>
    </row>
    <row r="81" spans="1:8" s="1" customFormat="1" ht="22.5">
      <c r="A81" s="33">
        <v>42</v>
      </c>
      <c r="B81" s="33"/>
      <c r="C81" s="24" t="s">
        <v>693</v>
      </c>
      <c r="D81" s="25" t="s">
        <v>694</v>
      </c>
      <c r="E81" s="24" t="s">
        <v>941</v>
      </c>
      <c r="F81" s="26">
        <v>1852.33</v>
      </c>
      <c r="G81" s="27"/>
      <c r="H81" s="28">
        <f>ROUND(ROUND(G81,2)*F81,2)</f>
        <v>0</v>
      </c>
    </row>
    <row r="82" spans="1:8" s="1" customFormat="1" ht="22.5">
      <c r="A82" s="33"/>
      <c r="B82" s="33"/>
      <c r="C82" s="24" t="s">
        <v>293</v>
      </c>
      <c r="D82" s="25" t="s">
        <v>294</v>
      </c>
      <c r="E82" s="24"/>
      <c r="F82" s="26"/>
      <c r="G82" s="27"/>
      <c r="H82" s="29"/>
    </row>
    <row r="83" spans="1:8" s="1" customFormat="1" ht="22.5">
      <c r="A83" s="33">
        <v>43</v>
      </c>
      <c r="B83" s="33"/>
      <c r="C83" s="24" t="s">
        <v>695</v>
      </c>
      <c r="D83" s="25" t="s">
        <v>296</v>
      </c>
      <c r="E83" s="24" t="s">
        <v>941</v>
      </c>
      <c r="F83" s="26">
        <v>507.11</v>
      </c>
      <c r="G83" s="27"/>
      <c r="H83" s="28">
        <f>ROUND(ROUND(G83,2)*F83,2)</f>
        <v>0</v>
      </c>
    </row>
    <row r="84" spans="1:8" s="1" customFormat="1" ht="45">
      <c r="A84" s="33">
        <v>44</v>
      </c>
      <c r="B84" s="33"/>
      <c r="C84" s="24" t="s">
        <v>696</v>
      </c>
      <c r="D84" s="25" t="s">
        <v>697</v>
      </c>
      <c r="E84" s="24" t="s">
        <v>941</v>
      </c>
      <c r="F84" s="26">
        <v>623.26</v>
      </c>
      <c r="G84" s="27"/>
      <c r="H84" s="28">
        <f>ROUND(ROUND(G84,2)*F84,2)</f>
        <v>0</v>
      </c>
    </row>
    <row r="85" spans="1:8" s="1" customFormat="1" ht="33.75">
      <c r="A85" s="33">
        <v>45</v>
      </c>
      <c r="B85" s="33"/>
      <c r="C85" s="24" t="s">
        <v>698</v>
      </c>
      <c r="D85" s="25" t="s">
        <v>699</v>
      </c>
      <c r="E85" s="24" t="s">
        <v>959</v>
      </c>
      <c r="F85" s="26">
        <v>243.3</v>
      </c>
      <c r="G85" s="27"/>
      <c r="H85" s="28">
        <f>ROUND(ROUND(G85,2)*F85,2)</f>
        <v>0</v>
      </c>
    </row>
    <row r="86" spans="1:8" s="1" customFormat="1" ht="11.25">
      <c r="A86" s="33"/>
      <c r="B86" s="33"/>
      <c r="C86" s="24" t="s">
        <v>700</v>
      </c>
      <c r="D86" s="25" t="s">
        <v>701</v>
      </c>
      <c r="E86" s="24"/>
      <c r="F86" s="26"/>
      <c r="G86" s="27"/>
      <c r="H86" s="29"/>
    </row>
    <row r="87" spans="1:8" s="1" customFormat="1" ht="22.5">
      <c r="A87" s="33">
        <v>46</v>
      </c>
      <c r="B87" s="33"/>
      <c r="C87" s="24" t="s">
        <v>702</v>
      </c>
      <c r="D87" s="25" t="s">
        <v>703</v>
      </c>
      <c r="E87" s="24" t="s">
        <v>941</v>
      </c>
      <c r="F87" s="26">
        <v>110</v>
      </c>
      <c r="G87" s="27"/>
      <c r="H87" s="28">
        <f>ROUND(ROUND(G87,2)*F87,2)</f>
        <v>0</v>
      </c>
    </row>
    <row r="88" spans="1:8" s="1" customFormat="1" ht="22.5">
      <c r="A88" s="33"/>
      <c r="B88" s="33"/>
      <c r="C88" s="24" t="s">
        <v>301</v>
      </c>
      <c r="D88" s="25" t="s">
        <v>302</v>
      </c>
      <c r="E88" s="24"/>
      <c r="F88" s="26"/>
      <c r="G88" s="27"/>
      <c r="H88" s="29"/>
    </row>
    <row r="89" spans="1:8" s="1" customFormat="1" ht="22.5">
      <c r="A89" s="33"/>
      <c r="B89" s="33"/>
      <c r="C89" s="24" t="s">
        <v>303</v>
      </c>
      <c r="D89" s="25" t="s">
        <v>304</v>
      </c>
      <c r="E89" s="24"/>
      <c r="F89" s="26"/>
      <c r="G89" s="27"/>
      <c r="H89" s="29"/>
    </row>
    <row r="90" spans="1:8" s="1" customFormat="1" ht="45">
      <c r="A90" s="33">
        <v>47</v>
      </c>
      <c r="B90" s="33"/>
      <c r="C90" s="24" t="s">
        <v>305</v>
      </c>
      <c r="D90" s="25" t="s">
        <v>306</v>
      </c>
      <c r="E90" s="24" t="s">
        <v>928</v>
      </c>
      <c r="F90" s="26">
        <v>400.97</v>
      </c>
      <c r="G90" s="27"/>
      <c r="H90" s="28">
        <f>ROUND(ROUND(G90,2)*F90,2)</f>
        <v>0</v>
      </c>
    </row>
    <row r="91" spans="1:8" s="1" customFormat="1" ht="45">
      <c r="A91" s="33">
        <v>48</v>
      </c>
      <c r="B91" s="33"/>
      <c r="C91" s="24" t="s">
        <v>704</v>
      </c>
      <c r="D91" s="25" t="s">
        <v>705</v>
      </c>
      <c r="E91" s="24" t="s">
        <v>928</v>
      </c>
      <c r="F91" s="26">
        <v>39.33</v>
      </c>
      <c r="G91" s="27"/>
      <c r="H91" s="28">
        <f>ROUND(ROUND(G91,2)*F91,2)</f>
        <v>0</v>
      </c>
    </row>
    <row r="92" spans="1:8" s="1" customFormat="1" ht="22.5">
      <c r="A92" s="33"/>
      <c r="B92" s="33"/>
      <c r="C92" s="24" t="s">
        <v>307</v>
      </c>
      <c r="D92" s="25" t="s">
        <v>308</v>
      </c>
      <c r="E92" s="24"/>
      <c r="F92" s="26"/>
      <c r="G92" s="27"/>
      <c r="H92" s="29"/>
    </row>
    <row r="93" spans="1:8" s="1" customFormat="1" ht="22.5">
      <c r="A93" s="33">
        <v>49</v>
      </c>
      <c r="B93" s="33"/>
      <c r="C93" s="24" t="s">
        <v>309</v>
      </c>
      <c r="D93" s="25" t="s">
        <v>310</v>
      </c>
      <c r="E93" s="24" t="s">
        <v>928</v>
      </c>
      <c r="F93" s="26">
        <v>150.49</v>
      </c>
      <c r="G93" s="27"/>
      <c r="H93" s="28">
        <f>ROUND(ROUND(G93,2)*F93,2)</f>
        <v>0</v>
      </c>
    </row>
    <row r="94" spans="1:8" s="1" customFormat="1" ht="22.5">
      <c r="A94" s="33">
        <v>50</v>
      </c>
      <c r="B94" s="33"/>
      <c r="C94" s="24" t="s">
        <v>706</v>
      </c>
      <c r="D94" s="25" t="s">
        <v>707</v>
      </c>
      <c r="E94" s="24" t="s">
        <v>928</v>
      </c>
      <c r="F94" s="26">
        <v>1030.85</v>
      </c>
      <c r="G94" s="27"/>
      <c r="H94" s="28">
        <f>ROUND(ROUND(G94,2)*F94,2)</f>
        <v>0</v>
      </c>
    </row>
    <row r="95" spans="1:8" s="1" customFormat="1" ht="22.5">
      <c r="A95" s="33">
        <v>51</v>
      </c>
      <c r="B95" s="33"/>
      <c r="C95" s="24" t="s">
        <v>708</v>
      </c>
      <c r="D95" s="25" t="s">
        <v>709</v>
      </c>
      <c r="E95" s="24" t="s">
        <v>928</v>
      </c>
      <c r="F95" s="26">
        <v>1132.17</v>
      </c>
      <c r="G95" s="27"/>
      <c r="H95" s="28">
        <f>ROUND(ROUND(G95,2)*F95,2)</f>
        <v>0</v>
      </c>
    </row>
    <row r="96" spans="1:8" s="1" customFormat="1" ht="22.5">
      <c r="A96" s="33">
        <v>52</v>
      </c>
      <c r="B96" s="33"/>
      <c r="C96" s="24" t="s">
        <v>710</v>
      </c>
      <c r="D96" s="25" t="s">
        <v>711</v>
      </c>
      <c r="E96" s="24" t="s">
        <v>928</v>
      </c>
      <c r="F96" s="26">
        <v>224.46</v>
      </c>
      <c r="G96" s="27"/>
      <c r="H96" s="28">
        <f>ROUND(ROUND(G96,2)*F96,2)</f>
        <v>0</v>
      </c>
    </row>
    <row r="97" spans="1:8" s="1" customFormat="1" ht="11.25">
      <c r="A97" s="33"/>
      <c r="B97" s="33"/>
      <c r="C97" s="24" t="s">
        <v>712</v>
      </c>
      <c r="D97" s="25" t="s">
        <v>298</v>
      </c>
      <c r="E97" s="24"/>
      <c r="F97" s="26"/>
      <c r="G97" s="27"/>
      <c r="H97" s="29"/>
    </row>
    <row r="98" spans="1:8" s="1" customFormat="1" ht="33.75">
      <c r="A98" s="33">
        <v>53</v>
      </c>
      <c r="B98" s="33"/>
      <c r="C98" s="24" t="s">
        <v>713</v>
      </c>
      <c r="D98" s="25" t="s">
        <v>717</v>
      </c>
      <c r="E98" s="24" t="s">
        <v>928</v>
      </c>
      <c r="F98" s="26">
        <v>1166.29</v>
      </c>
      <c r="G98" s="27"/>
      <c r="H98" s="28">
        <f>ROUND(ROUND(G98,2)*F98,2)</f>
        <v>0</v>
      </c>
    </row>
    <row r="99" spans="1:8" s="1" customFormat="1" ht="56.25">
      <c r="A99" s="33">
        <v>54</v>
      </c>
      <c r="B99" s="33"/>
      <c r="C99" s="24" t="s">
        <v>718</v>
      </c>
      <c r="D99" s="25" t="s">
        <v>719</v>
      </c>
      <c r="E99" s="24" t="s">
        <v>928</v>
      </c>
      <c r="F99" s="26">
        <v>996.73</v>
      </c>
      <c r="G99" s="27"/>
      <c r="H99" s="28">
        <f>ROUND(ROUND(G99,2)*F99,2)</f>
        <v>0</v>
      </c>
    </row>
    <row r="100" spans="1:8" s="1" customFormat="1" ht="56.25">
      <c r="A100" s="33">
        <v>55</v>
      </c>
      <c r="B100" s="33"/>
      <c r="C100" s="24" t="s">
        <v>720</v>
      </c>
      <c r="D100" s="25" t="s">
        <v>947</v>
      </c>
      <c r="E100" s="24" t="s">
        <v>928</v>
      </c>
      <c r="F100" s="26">
        <v>234.34</v>
      </c>
      <c r="G100" s="27"/>
      <c r="H100" s="28">
        <f>ROUND(ROUND(G100,2)*F100,2)</f>
        <v>0</v>
      </c>
    </row>
    <row r="101" spans="1:8" s="1" customFormat="1" ht="11.25">
      <c r="A101" s="33">
        <v>56</v>
      </c>
      <c r="B101" s="33"/>
      <c r="C101" s="24" t="s">
        <v>721</v>
      </c>
      <c r="D101" s="25" t="s">
        <v>722</v>
      </c>
      <c r="E101" s="24" t="s">
        <v>928</v>
      </c>
      <c r="F101" s="26">
        <v>140</v>
      </c>
      <c r="G101" s="27"/>
      <c r="H101" s="28">
        <f>ROUND(ROUND(G101,2)*F101,2)</f>
        <v>0</v>
      </c>
    </row>
    <row r="102" spans="1:8" s="1" customFormat="1" ht="11.25">
      <c r="A102" s="33"/>
      <c r="B102" s="33"/>
      <c r="C102" s="24" t="s">
        <v>311</v>
      </c>
      <c r="D102" s="25" t="s">
        <v>312</v>
      </c>
      <c r="E102" s="24"/>
      <c r="F102" s="26"/>
      <c r="G102" s="27"/>
      <c r="H102" s="29"/>
    </row>
    <row r="103" spans="1:8" s="1" customFormat="1" ht="11.25">
      <c r="A103" s="33"/>
      <c r="B103" s="33"/>
      <c r="C103" s="24" t="s">
        <v>313</v>
      </c>
      <c r="D103" s="25" t="s">
        <v>314</v>
      </c>
      <c r="E103" s="24"/>
      <c r="F103" s="26"/>
      <c r="G103" s="27"/>
      <c r="H103" s="29"/>
    </row>
    <row r="104" spans="1:8" s="1" customFormat="1" ht="22.5">
      <c r="A104" s="33">
        <v>57</v>
      </c>
      <c r="B104" s="33"/>
      <c r="C104" s="24" t="s">
        <v>315</v>
      </c>
      <c r="D104" s="25" t="s">
        <v>316</v>
      </c>
      <c r="E104" s="24" t="s">
        <v>950</v>
      </c>
      <c r="F104" s="26">
        <v>215019.14</v>
      </c>
      <c r="G104" s="27"/>
      <c r="H104" s="28">
        <f>ROUND(ROUND(G104,2)*F104,2)</f>
        <v>0</v>
      </c>
    </row>
    <row r="105" spans="1:8" s="1" customFormat="1" ht="11.25">
      <c r="A105" s="33"/>
      <c r="B105" s="33"/>
      <c r="C105" s="24" t="s">
        <v>723</v>
      </c>
      <c r="D105" s="25" t="s">
        <v>724</v>
      </c>
      <c r="E105" s="24"/>
      <c r="F105" s="26"/>
      <c r="G105" s="27"/>
      <c r="H105" s="29"/>
    </row>
    <row r="106" spans="1:8" s="1" customFormat="1" ht="33.75">
      <c r="A106" s="33">
        <v>58</v>
      </c>
      <c r="B106" s="33"/>
      <c r="C106" s="24" t="s">
        <v>725</v>
      </c>
      <c r="D106" s="25" t="s">
        <v>949</v>
      </c>
      <c r="E106" s="24" t="s">
        <v>950</v>
      </c>
      <c r="F106" s="26">
        <v>6000</v>
      </c>
      <c r="G106" s="27"/>
      <c r="H106" s="28">
        <f>ROUND(ROUND(G106,2)*F106,2)</f>
        <v>0</v>
      </c>
    </row>
    <row r="107" spans="1:8" s="1" customFormat="1" ht="11.25">
      <c r="A107" s="33"/>
      <c r="B107" s="33"/>
      <c r="C107" s="24" t="s">
        <v>726</v>
      </c>
      <c r="D107" s="25" t="s">
        <v>727</v>
      </c>
      <c r="E107" s="24"/>
      <c r="F107" s="26"/>
      <c r="G107" s="27"/>
      <c r="H107" s="29"/>
    </row>
    <row r="108" spans="1:8" s="1" customFormat="1" ht="11.25">
      <c r="A108" s="33"/>
      <c r="B108" s="33"/>
      <c r="C108" s="24" t="s">
        <v>728</v>
      </c>
      <c r="D108" s="25" t="s">
        <v>729</v>
      </c>
      <c r="E108" s="24"/>
      <c r="F108" s="26"/>
      <c r="G108" s="27"/>
      <c r="H108" s="29"/>
    </row>
    <row r="109" spans="1:8" s="1" customFormat="1" ht="22.5">
      <c r="A109" s="33">
        <v>59</v>
      </c>
      <c r="B109" s="33"/>
      <c r="C109" s="24" t="s">
        <v>730</v>
      </c>
      <c r="D109" s="25" t="s">
        <v>731</v>
      </c>
      <c r="E109" s="24" t="s">
        <v>910</v>
      </c>
      <c r="F109" s="26">
        <v>2</v>
      </c>
      <c r="G109" s="27"/>
      <c r="H109" s="28">
        <f>ROUND(ROUND(G109,2)*F109,2)</f>
        <v>0</v>
      </c>
    </row>
    <row r="110" spans="1:10" s="1" customFormat="1" ht="22.5">
      <c r="A110" s="15"/>
      <c r="B110" s="33"/>
      <c r="C110" s="34"/>
      <c r="D110" s="35" t="s">
        <v>732</v>
      </c>
      <c r="E110" s="36"/>
      <c r="F110" s="37"/>
      <c r="G110" s="38"/>
      <c r="H110" s="28">
        <f>SUM(H75:H109)</f>
        <v>0</v>
      </c>
      <c r="J110" s="39"/>
    </row>
    <row r="111" spans="1:8" s="1" customFormat="1" ht="11.25">
      <c r="A111" s="40"/>
      <c r="B111" s="40"/>
      <c r="C111" s="41"/>
      <c r="D111" s="42"/>
      <c r="E111" s="41"/>
      <c r="F111" s="43"/>
      <c r="G111" s="27"/>
      <c r="H111" s="44"/>
    </row>
    <row r="112" spans="1:8" s="1" customFormat="1" ht="22.5">
      <c r="A112" s="15"/>
      <c r="B112" s="15"/>
      <c r="C112" s="24" t="s">
        <v>339</v>
      </c>
      <c r="D112" s="25" t="s">
        <v>952</v>
      </c>
      <c r="E112" s="24"/>
      <c r="F112" s="26"/>
      <c r="G112" s="27"/>
      <c r="H112" s="29"/>
    </row>
    <row r="113" spans="1:8" s="1" customFormat="1" ht="11.25">
      <c r="A113" s="15"/>
      <c r="B113" s="15"/>
      <c r="C113" s="24" t="s">
        <v>733</v>
      </c>
      <c r="D113" s="25" t="s">
        <v>734</v>
      </c>
      <c r="E113" s="24"/>
      <c r="F113" s="26"/>
      <c r="G113" s="27"/>
      <c r="H113" s="29"/>
    </row>
    <row r="114" spans="1:8" s="1" customFormat="1" ht="11.25">
      <c r="A114" s="15">
        <v>60</v>
      </c>
      <c r="B114" s="15"/>
      <c r="C114" s="24" t="s">
        <v>735</v>
      </c>
      <c r="D114" s="25" t="s">
        <v>736</v>
      </c>
      <c r="E114" s="24" t="s">
        <v>941</v>
      </c>
      <c r="F114" s="26">
        <v>1671.9</v>
      </c>
      <c r="G114" s="27"/>
      <c r="H114" s="28">
        <f>ROUND(ROUND(G114,2)*F114,2)</f>
        <v>0</v>
      </c>
    </row>
    <row r="115" spans="1:8" s="1" customFormat="1" ht="22.5">
      <c r="A115" s="15"/>
      <c r="B115" s="15"/>
      <c r="C115" s="24" t="s">
        <v>356</v>
      </c>
      <c r="D115" s="25" t="s">
        <v>357</v>
      </c>
      <c r="E115" s="24"/>
      <c r="F115" s="26"/>
      <c r="G115" s="27"/>
      <c r="H115" s="29"/>
    </row>
    <row r="116" spans="1:8" s="1" customFormat="1" ht="11.25">
      <c r="A116" s="15"/>
      <c r="B116" s="15"/>
      <c r="C116" s="24" t="s">
        <v>358</v>
      </c>
      <c r="D116" s="25" t="s">
        <v>359</v>
      </c>
      <c r="E116" s="24"/>
      <c r="F116" s="26"/>
      <c r="G116" s="27"/>
      <c r="H116" s="29"/>
    </row>
    <row r="117" spans="1:8" s="1" customFormat="1" ht="33.75">
      <c r="A117" s="15">
        <v>61</v>
      </c>
      <c r="B117" s="15"/>
      <c r="C117" s="24" t="s">
        <v>737</v>
      </c>
      <c r="D117" s="25" t="s">
        <v>738</v>
      </c>
      <c r="E117" s="24" t="s">
        <v>959</v>
      </c>
      <c r="F117" s="26">
        <v>388.52</v>
      </c>
      <c r="G117" s="27"/>
      <c r="H117" s="28">
        <f>ROUND(ROUND(G117,2)*F117,2)</f>
        <v>0</v>
      </c>
    </row>
    <row r="118" spans="1:8" s="1" customFormat="1" ht="11.25">
      <c r="A118" s="15"/>
      <c r="B118" s="15"/>
      <c r="C118" s="24" t="s">
        <v>739</v>
      </c>
      <c r="D118" s="25" t="s">
        <v>740</v>
      </c>
      <c r="E118" s="24"/>
      <c r="F118" s="26"/>
      <c r="G118" s="27"/>
      <c r="H118" s="29"/>
    </row>
    <row r="119" spans="1:8" s="1" customFormat="1" ht="45">
      <c r="A119" s="15">
        <v>62</v>
      </c>
      <c r="B119" s="15"/>
      <c r="C119" s="24" t="s">
        <v>741</v>
      </c>
      <c r="D119" s="25" t="s">
        <v>742</v>
      </c>
      <c r="E119" s="24" t="s">
        <v>959</v>
      </c>
      <c r="F119" s="45">
        <v>24.84</v>
      </c>
      <c r="G119" s="27"/>
      <c r="H119" s="28">
        <f>ROUND(ROUND(G119,2)*F119,2)</f>
        <v>0</v>
      </c>
    </row>
    <row r="120" spans="1:8" s="1" customFormat="1" ht="22.5">
      <c r="A120" s="15">
        <v>63</v>
      </c>
      <c r="B120" s="15"/>
      <c r="C120" s="24" t="s">
        <v>743</v>
      </c>
      <c r="D120" s="25" t="s">
        <v>744</v>
      </c>
      <c r="E120" s="24" t="s">
        <v>959</v>
      </c>
      <c r="F120" s="26">
        <v>79.24</v>
      </c>
      <c r="G120" s="27"/>
      <c r="H120" s="28">
        <f>ROUND(ROUND(G120,2)*F120,2)</f>
        <v>0</v>
      </c>
    </row>
    <row r="121" spans="1:8" s="1" customFormat="1" ht="11.25">
      <c r="A121" s="15"/>
      <c r="B121" s="15"/>
      <c r="C121" s="24" t="s">
        <v>362</v>
      </c>
      <c r="D121" s="25" t="s">
        <v>363</v>
      </c>
      <c r="E121" s="24"/>
      <c r="F121" s="26"/>
      <c r="G121" s="27"/>
      <c r="H121" s="29"/>
    </row>
    <row r="122" spans="1:8" s="1" customFormat="1" ht="11.25">
      <c r="A122" s="15"/>
      <c r="B122" s="15"/>
      <c r="C122" s="24" t="s">
        <v>365</v>
      </c>
      <c r="D122" s="25" t="s">
        <v>366</v>
      </c>
      <c r="E122" s="24"/>
      <c r="F122" s="26"/>
      <c r="G122" s="27"/>
      <c r="H122" s="29"/>
    </row>
    <row r="123" spans="1:8" s="1" customFormat="1" ht="22.5">
      <c r="A123" s="15">
        <v>64</v>
      </c>
      <c r="B123" s="15"/>
      <c r="C123" s="24" t="s">
        <v>745</v>
      </c>
      <c r="D123" s="25" t="s">
        <v>368</v>
      </c>
      <c r="E123" s="24" t="s">
        <v>941</v>
      </c>
      <c r="F123" s="26">
        <v>3198.41</v>
      </c>
      <c r="G123" s="27"/>
      <c r="H123" s="28">
        <f>ROUND(ROUND(G123,2)*F123,2)</f>
        <v>0</v>
      </c>
    </row>
    <row r="124" spans="1:8" s="1" customFormat="1" ht="33.75">
      <c r="A124" s="15">
        <v>65</v>
      </c>
      <c r="B124" s="15"/>
      <c r="C124" s="24" t="s">
        <v>746</v>
      </c>
      <c r="D124" s="25" t="s">
        <v>747</v>
      </c>
      <c r="E124" s="24" t="s">
        <v>941</v>
      </c>
      <c r="F124" s="26">
        <v>93.79</v>
      </c>
      <c r="G124" s="27"/>
      <c r="H124" s="28">
        <f>ROUND(ROUND(G124,2)*F124,2)</f>
        <v>0</v>
      </c>
    </row>
    <row r="125" spans="1:10" s="1" customFormat="1" ht="22.5">
      <c r="A125" s="15"/>
      <c r="B125" s="33"/>
      <c r="C125" s="34"/>
      <c r="D125" s="35" t="s">
        <v>748</v>
      </c>
      <c r="E125" s="36"/>
      <c r="F125" s="37"/>
      <c r="G125" s="38"/>
      <c r="H125" s="28">
        <f>SUM(H114:H124)</f>
        <v>0</v>
      </c>
      <c r="J125" s="39"/>
    </row>
    <row r="126" spans="1:8" s="1" customFormat="1" ht="11.25">
      <c r="A126" s="40"/>
      <c r="B126" s="40"/>
      <c r="C126" s="41"/>
      <c r="D126" s="42"/>
      <c r="E126" s="41"/>
      <c r="F126" s="43"/>
      <c r="G126" s="27"/>
      <c r="H126" s="44"/>
    </row>
    <row r="127" spans="1:8" s="1" customFormat="1" ht="33.75">
      <c r="A127" s="33"/>
      <c r="B127" s="33"/>
      <c r="C127" s="24" t="s">
        <v>427</v>
      </c>
      <c r="D127" s="25" t="s">
        <v>428</v>
      </c>
      <c r="E127" s="24"/>
      <c r="F127" s="26"/>
      <c r="G127" s="27"/>
      <c r="H127" s="29"/>
    </row>
    <row r="128" spans="1:8" s="1" customFormat="1" ht="11.25">
      <c r="A128" s="33"/>
      <c r="B128" s="33"/>
      <c r="C128" s="24" t="s">
        <v>749</v>
      </c>
      <c r="D128" s="25" t="s">
        <v>750</v>
      </c>
      <c r="E128" s="24"/>
      <c r="F128" s="26"/>
      <c r="G128" s="27"/>
      <c r="H128" s="29"/>
    </row>
    <row r="129" spans="1:8" s="1" customFormat="1" ht="33.75">
      <c r="A129" s="46">
        <v>66</v>
      </c>
      <c r="B129" s="46"/>
      <c r="C129" s="21" t="s">
        <v>751</v>
      </c>
      <c r="D129" s="25" t="s">
        <v>752</v>
      </c>
      <c r="E129" s="21" t="s">
        <v>941</v>
      </c>
      <c r="F129" s="26">
        <v>303.6</v>
      </c>
      <c r="G129" s="27"/>
      <c r="H129" s="28">
        <f>ROUND(ROUND(G129,2)*F129,2)</f>
        <v>0</v>
      </c>
    </row>
    <row r="130" spans="1:10" s="1" customFormat="1" ht="33.75">
      <c r="A130" s="15"/>
      <c r="B130" s="33"/>
      <c r="C130" s="34"/>
      <c r="D130" s="35" t="s">
        <v>753</v>
      </c>
      <c r="E130" s="36"/>
      <c r="F130" s="37"/>
      <c r="G130" s="47"/>
      <c r="H130" s="28">
        <f>SUM(H129)</f>
        <v>0</v>
      </c>
      <c r="J130" s="48"/>
    </row>
    <row r="131" spans="1:8" s="1" customFormat="1" ht="11.25">
      <c r="A131" s="40"/>
      <c r="B131" s="40"/>
      <c r="C131" s="41"/>
      <c r="D131" s="42"/>
      <c r="E131" s="41"/>
      <c r="F131" s="43"/>
      <c r="G131" s="49"/>
      <c r="H131" s="44"/>
    </row>
    <row r="132" spans="1:8" s="1" customFormat="1" ht="11.25">
      <c r="A132" s="2"/>
      <c r="B132" s="2"/>
      <c r="C132" s="50"/>
      <c r="D132" s="51"/>
      <c r="E132" s="52"/>
      <c r="F132" s="53"/>
      <c r="H132" s="54"/>
    </row>
    <row r="133" spans="1:8" s="1" customFormat="1" ht="22.5">
      <c r="A133" s="15"/>
      <c r="B133" s="15"/>
      <c r="C133" s="24"/>
      <c r="D133" s="55" t="s">
        <v>754</v>
      </c>
      <c r="E133" s="56"/>
      <c r="F133" s="57"/>
      <c r="G133" s="58"/>
      <c r="H133" s="59">
        <f>H125+H110+H70+H62+H38+'DE PAUSCHAL'!H55+'DE PAUSCHAL'!H215+'DE PAUSCHAL'!H335+'DE PAUSCHAL'!H341+'DE PAUSCHAL'!H414+'DE PAUSCHAL'!H431+'DE PAUSCHAL'!H472</f>
        <v>0</v>
      </c>
    </row>
    <row r="134" spans="1:8" s="1" customFormat="1" ht="11.25">
      <c r="A134" s="2"/>
      <c r="B134" s="2"/>
      <c r="C134" s="50"/>
      <c r="D134" s="51"/>
      <c r="E134" s="52"/>
      <c r="F134" s="53"/>
      <c r="H134" s="54"/>
    </row>
    <row r="135" spans="1:8" s="1" customFormat="1" ht="11.25">
      <c r="A135" s="15"/>
      <c r="B135" s="15"/>
      <c r="C135" s="24"/>
      <c r="D135" s="25" t="s">
        <v>755</v>
      </c>
      <c r="E135" s="17"/>
      <c r="F135" s="18"/>
      <c r="G135" s="60"/>
      <c r="H135" s="20"/>
    </row>
    <row r="136" spans="1:8" s="1" customFormat="1" ht="22.5">
      <c r="A136" s="15"/>
      <c r="B136" s="15"/>
      <c r="C136" s="24" t="s">
        <v>756</v>
      </c>
      <c r="D136" s="25" t="s">
        <v>757</v>
      </c>
      <c r="E136" s="17"/>
      <c r="F136" s="18"/>
      <c r="G136" s="60"/>
      <c r="H136" s="20"/>
    </row>
    <row r="137" spans="1:8" s="1" customFormat="1" ht="90">
      <c r="A137" s="15">
        <v>67</v>
      </c>
      <c r="B137" s="15"/>
      <c r="C137" s="24" t="s">
        <v>758</v>
      </c>
      <c r="D137" s="25" t="s">
        <v>759</v>
      </c>
      <c r="E137" s="17" t="s">
        <v>918</v>
      </c>
      <c r="F137" s="18">
        <v>1</v>
      </c>
      <c r="G137" s="61">
        <v>19400</v>
      </c>
      <c r="H137" s="20">
        <f>F137*G137</f>
        <v>19400</v>
      </c>
    </row>
    <row r="138" spans="1:8" s="1" customFormat="1" ht="112.5">
      <c r="A138" s="15">
        <v>68</v>
      </c>
      <c r="B138" s="15"/>
      <c r="C138" s="24" t="s">
        <v>760</v>
      </c>
      <c r="D138" s="25" t="s">
        <v>761</v>
      </c>
      <c r="E138" s="17" t="s">
        <v>918</v>
      </c>
      <c r="F138" s="18">
        <v>1</v>
      </c>
      <c r="G138" s="61">
        <v>6000</v>
      </c>
      <c r="H138" s="20">
        <f aca="true" t="shared" si="0" ref="H138:H201">F138*G138</f>
        <v>6000</v>
      </c>
    </row>
    <row r="139" spans="1:8" s="1" customFormat="1" ht="112.5">
      <c r="A139" s="15">
        <v>69</v>
      </c>
      <c r="B139" s="15"/>
      <c r="C139" s="24" t="s">
        <v>762</v>
      </c>
      <c r="D139" s="25" t="s">
        <v>763</v>
      </c>
      <c r="E139" s="17" t="s">
        <v>918</v>
      </c>
      <c r="F139" s="18">
        <v>1</v>
      </c>
      <c r="G139" s="61">
        <v>4000</v>
      </c>
      <c r="H139" s="20">
        <f t="shared" si="0"/>
        <v>4000</v>
      </c>
    </row>
    <row r="140" spans="1:8" s="1" customFormat="1" ht="101.25">
      <c r="A140" s="15">
        <v>70</v>
      </c>
      <c r="B140" s="15"/>
      <c r="C140" s="24" t="s">
        <v>764</v>
      </c>
      <c r="D140" s="25" t="s">
        <v>765</v>
      </c>
      <c r="E140" s="17" t="s">
        <v>918</v>
      </c>
      <c r="F140" s="18">
        <v>1</v>
      </c>
      <c r="G140" s="61">
        <v>2700</v>
      </c>
      <c r="H140" s="20">
        <f t="shared" si="0"/>
        <v>2700</v>
      </c>
    </row>
    <row r="141" spans="1:8" s="1" customFormat="1" ht="135">
      <c r="A141" s="15">
        <v>71</v>
      </c>
      <c r="B141" s="15"/>
      <c r="C141" s="24" t="s">
        <v>766</v>
      </c>
      <c r="D141" s="25" t="s">
        <v>767</v>
      </c>
      <c r="E141" s="17" t="s">
        <v>918</v>
      </c>
      <c r="F141" s="18">
        <v>1</v>
      </c>
      <c r="G141" s="61">
        <v>4300</v>
      </c>
      <c r="H141" s="20">
        <f t="shared" si="0"/>
        <v>4300</v>
      </c>
    </row>
    <row r="142" spans="1:8" s="1" customFormat="1" ht="90">
      <c r="A142" s="15">
        <v>72</v>
      </c>
      <c r="B142" s="15"/>
      <c r="C142" s="24" t="s">
        <v>768</v>
      </c>
      <c r="D142" s="25" t="s">
        <v>769</v>
      </c>
      <c r="E142" s="17" t="s">
        <v>918</v>
      </c>
      <c r="F142" s="18">
        <v>1</v>
      </c>
      <c r="G142" s="61">
        <v>3000</v>
      </c>
      <c r="H142" s="20">
        <f t="shared" si="0"/>
        <v>3000</v>
      </c>
    </row>
    <row r="143" spans="1:8" s="1" customFormat="1" ht="33.75">
      <c r="A143" s="15">
        <v>73</v>
      </c>
      <c r="B143" s="15"/>
      <c r="C143" s="24" t="s">
        <v>770</v>
      </c>
      <c r="D143" s="25" t="s">
        <v>771</v>
      </c>
      <c r="E143" s="17" t="s">
        <v>918</v>
      </c>
      <c r="F143" s="18">
        <v>1</v>
      </c>
      <c r="G143" s="61">
        <v>315</v>
      </c>
      <c r="H143" s="20">
        <f t="shared" si="0"/>
        <v>315</v>
      </c>
    </row>
    <row r="144" spans="1:8" s="1" customFormat="1" ht="33.75">
      <c r="A144" s="15">
        <v>74</v>
      </c>
      <c r="B144" s="15"/>
      <c r="C144" s="24" t="s">
        <v>772</v>
      </c>
      <c r="D144" s="25" t="s">
        <v>773</v>
      </c>
      <c r="E144" s="17" t="s">
        <v>918</v>
      </c>
      <c r="F144" s="18">
        <v>1</v>
      </c>
      <c r="G144" s="61">
        <v>310</v>
      </c>
      <c r="H144" s="20">
        <f t="shared" si="0"/>
        <v>310</v>
      </c>
    </row>
    <row r="145" spans="1:8" s="1" customFormat="1" ht="33.75">
      <c r="A145" s="15">
        <v>75</v>
      </c>
      <c r="B145" s="15"/>
      <c r="C145" s="24" t="s">
        <v>774</v>
      </c>
      <c r="D145" s="25" t="s">
        <v>775</v>
      </c>
      <c r="E145" s="17" t="s">
        <v>918</v>
      </c>
      <c r="F145" s="18">
        <v>1</v>
      </c>
      <c r="G145" s="61">
        <v>700</v>
      </c>
      <c r="H145" s="20">
        <f t="shared" si="0"/>
        <v>700</v>
      </c>
    </row>
    <row r="146" spans="1:8" s="1" customFormat="1" ht="33.75">
      <c r="A146" s="15">
        <v>76</v>
      </c>
      <c r="B146" s="15"/>
      <c r="C146" s="24" t="s">
        <v>776</v>
      </c>
      <c r="D146" s="25" t="s">
        <v>777</v>
      </c>
      <c r="E146" s="17" t="s">
        <v>918</v>
      </c>
      <c r="F146" s="18">
        <v>1</v>
      </c>
      <c r="G146" s="61">
        <v>1400</v>
      </c>
      <c r="H146" s="20">
        <f t="shared" si="0"/>
        <v>1400</v>
      </c>
    </row>
    <row r="147" spans="1:8" s="1" customFormat="1" ht="45">
      <c r="A147" s="15">
        <v>77</v>
      </c>
      <c r="B147" s="15"/>
      <c r="C147" s="24" t="s">
        <v>778</v>
      </c>
      <c r="D147" s="25" t="s">
        <v>779</v>
      </c>
      <c r="E147" s="17" t="s">
        <v>918</v>
      </c>
      <c r="F147" s="18">
        <v>1</v>
      </c>
      <c r="G147" s="61">
        <v>170</v>
      </c>
      <c r="H147" s="20">
        <f t="shared" si="0"/>
        <v>170</v>
      </c>
    </row>
    <row r="148" spans="1:8" s="1" customFormat="1" ht="56.25">
      <c r="A148" s="15">
        <v>78</v>
      </c>
      <c r="B148" s="15"/>
      <c r="C148" s="24" t="s">
        <v>780</v>
      </c>
      <c r="D148" s="25" t="s">
        <v>781</v>
      </c>
      <c r="E148" s="17" t="s">
        <v>918</v>
      </c>
      <c r="F148" s="18">
        <v>1</v>
      </c>
      <c r="G148" s="61">
        <v>250</v>
      </c>
      <c r="H148" s="20">
        <f t="shared" si="0"/>
        <v>250</v>
      </c>
    </row>
    <row r="149" spans="1:8" s="1" customFormat="1" ht="45">
      <c r="A149" s="15">
        <v>79</v>
      </c>
      <c r="B149" s="15"/>
      <c r="C149" s="24" t="s">
        <v>782</v>
      </c>
      <c r="D149" s="25" t="s">
        <v>783</v>
      </c>
      <c r="E149" s="17" t="s">
        <v>918</v>
      </c>
      <c r="F149" s="18">
        <v>1</v>
      </c>
      <c r="G149" s="61">
        <v>160</v>
      </c>
      <c r="H149" s="20">
        <f t="shared" si="0"/>
        <v>160</v>
      </c>
    </row>
    <row r="150" spans="1:8" s="1" customFormat="1" ht="45">
      <c r="A150" s="15">
        <v>80</v>
      </c>
      <c r="B150" s="15"/>
      <c r="C150" s="24" t="s">
        <v>784</v>
      </c>
      <c r="D150" s="25" t="s">
        <v>785</v>
      </c>
      <c r="E150" s="17" t="s">
        <v>918</v>
      </c>
      <c r="F150" s="18">
        <v>1</v>
      </c>
      <c r="G150" s="61">
        <v>230</v>
      </c>
      <c r="H150" s="20">
        <f t="shared" si="0"/>
        <v>230</v>
      </c>
    </row>
    <row r="151" spans="1:8" s="1" customFormat="1" ht="33.75">
      <c r="A151" s="15">
        <v>81</v>
      </c>
      <c r="B151" s="15"/>
      <c r="C151" s="24" t="s">
        <v>786</v>
      </c>
      <c r="D151" s="25" t="s">
        <v>787</v>
      </c>
      <c r="E151" s="17" t="s">
        <v>918</v>
      </c>
      <c r="F151" s="18">
        <v>1</v>
      </c>
      <c r="G151" s="61">
        <v>270</v>
      </c>
      <c r="H151" s="20">
        <f t="shared" si="0"/>
        <v>270</v>
      </c>
    </row>
    <row r="152" spans="1:8" s="1" customFormat="1" ht="67.5">
      <c r="A152" s="15">
        <v>82</v>
      </c>
      <c r="B152" s="15"/>
      <c r="C152" s="24" t="s">
        <v>788</v>
      </c>
      <c r="D152" s="25" t="s">
        <v>789</v>
      </c>
      <c r="E152" s="17" t="s">
        <v>918</v>
      </c>
      <c r="F152" s="18">
        <v>1</v>
      </c>
      <c r="G152" s="61">
        <v>550</v>
      </c>
      <c r="H152" s="20">
        <f t="shared" si="0"/>
        <v>550</v>
      </c>
    </row>
    <row r="153" spans="1:8" s="1" customFormat="1" ht="45">
      <c r="A153" s="15">
        <v>83</v>
      </c>
      <c r="B153" s="15"/>
      <c r="C153" s="24" t="s">
        <v>790</v>
      </c>
      <c r="D153" s="25" t="s">
        <v>791</v>
      </c>
      <c r="E153" s="17" t="s">
        <v>918</v>
      </c>
      <c r="F153" s="18">
        <v>1</v>
      </c>
      <c r="G153" s="61">
        <v>560</v>
      </c>
      <c r="H153" s="20">
        <f t="shared" si="0"/>
        <v>560</v>
      </c>
    </row>
    <row r="154" spans="1:8" s="1" customFormat="1" ht="33.75">
      <c r="A154" s="15">
        <v>84</v>
      </c>
      <c r="B154" s="15"/>
      <c r="C154" s="24" t="s">
        <v>792</v>
      </c>
      <c r="D154" s="25" t="s">
        <v>793</v>
      </c>
      <c r="E154" s="17" t="s">
        <v>918</v>
      </c>
      <c r="F154" s="18">
        <v>1</v>
      </c>
      <c r="G154" s="61">
        <v>400</v>
      </c>
      <c r="H154" s="20">
        <f t="shared" si="0"/>
        <v>400</v>
      </c>
    </row>
    <row r="155" spans="1:8" s="1" customFormat="1" ht="22.5">
      <c r="A155" s="15">
        <v>85</v>
      </c>
      <c r="B155" s="15"/>
      <c r="C155" s="24" t="s">
        <v>794</v>
      </c>
      <c r="D155" s="25" t="s">
        <v>795</v>
      </c>
      <c r="E155" s="17" t="s">
        <v>918</v>
      </c>
      <c r="F155" s="18">
        <v>1</v>
      </c>
      <c r="G155" s="61">
        <v>420</v>
      </c>
      <c r="H155" s="20">
        <f t="shared" si="0"/>
        <v>420</v>
      </c>
    </row>
    <row r="156" spans="1:8" s="1" customFormat="1" ht="22.5">
      <c r="A156" s="15">
        <v>86</v>
      </c>
      <c r="B156" s="15"/>
      <c r="C156" s="24" t="s">
        <v>796</v>
      </c>
      <c r="D156" s="25" t="s">
        <v>797</v>
      </c>
      <c r="E156" s="17" t="s">
        <v>918</v>
      </c>
      <c r="F156" s="18">
        <v>1</v>
      </c>
      <c r="G156" s="61">
        <v>510</v>
      </c>
      <c r="H156" s="20">
        <f t="shared" si="0"/>
        <v>510</v>
      </c>
    </row>
    <row r="157" spans="1:8" s="1" customFormat="1" ht="56.25">
      <c r="A157" s="15">
        <v>87</v>
      </c>
      <c r="B157" s="15"/>
      <c r="C157" s="24" t="s">
        <v>798</v>
      </c>
      <c r="D157" s="25" t="s">
        <v>799</v>
      </c>
      <c r="E157" s="17" t="s">
        <v>918</v>
      </c>
      <c r="F157" s="18">
        <v>1</v>
      </c>
      <c r="G157" s="61">
        <v>440</v>
      </c>
      <c r="H157" s="20">
        <f t="shared" si="0"/>
        <v>440</v>
      </c>
    </row>
    <row r="158" spans="1:8" s="1" customFormat="1" ht="33.75">
      <c r="A158" s="15">
        <v>88</v>
      </c>
      <c r="B158" s="15"/>
      <c r="C158" s="24" t="s">
        <v>800</v>
      </c>
      <c r="D158" s="25" t="s">
        <v>801</v>
      </c>
      <c r="E158" s="17" t="s">
        <v>918</v>
      </c>
      <c r="F158" s="18">
        <v>1</v>
      </c>
      <c r="G158" s="61">
        <v>1600</v>
      </c>
      <c r="H158" s="20">
        <f t="shared" si="0"/>
        <v>1600</v>
      </c>
    </row>
    <row r="159" spans="1:8" s="1" customFormat="1" ht="78.75">
      <c r="A159" s="15">
        <v>89</v>
      </c>
      <c r="B159" s="15"/>
      <c r="C159" s="24" t="s">
        <v>802</v>
      </c>
      <c r="D159" s="25" t="s">
        <v>803</v>
      </c>
      <c r="E159" s="17" t="s">
        <v>918</v>
      </c>
      <c r="F159" s="18">
        <v>1</v>
      </c>
      <c r="G159" s="61">
        <v>15000</v>
      </c>
      <c r="H159" s="20">
        <f t="shared" si="0"/>
        <v>15000</v>
      </c>
    </row>
    <row r="160" spans="1:8" s="1" customFormat="1" ht="67.5">
      <c r="A160" s="15">
        <v>90</v>
      </c>
      <c r="B160" s="15"/>
      <c r="C160" s="24" t="s">
        <v>804</v>
      </c>
      <c r="D160" s="25" t="s">
        <v>805</v>
      </c>
      <c r="E160" s="17" t="s">
        <v>918</v>
      </c>
      <c r="F160" s="18">
        <v>1</v>
      </c>
      <c r="G160" s="61">
        <v>260</v>
      </c>
      <c r="H160" s="20">
        <f t="shared" si="0"/>
        <v>260</v>
      </c>
    </row>
    <row r="161" spans="1:8" s="1" customFormat="1" ht="56.25">
      <c r="A161" s="15">
        <v>91</v>
      </c>
      <c r="B161" s="15"/>
      <c r="C161" s="24" t="s">
        <v>806</v>
      </c>
      <c r="D161" s="25" t="s">
        <v>807</v>
      </c>
      <c r="E161" s="17" t="s">
        <v>918</v>
      </c>
      <c r="F161" s="18">
        <v>1</v>
      </c>
      <c r="G161" s="61">
        <v>1900</v>
      </c>
      <c r="H161" s="20">
        <f t="shared" si="0"/>
        <v>1900</v>
      </c>
    </row>
    <row r="162" spans="1:8" s="1" customFormat="1" ht="33.75">
      <c r="A162" s="15">
        <v>92</v>
      </c>
      <c r="B162" s="15"/>
      <c r="C162" s="24" t="s">
        <v>808</v>
      </c>
      <c r="D162" s="25" t="s">
        <v>809</v>
      </c>
      <c r="E162" s="17" t="s">
        <v>918</v>
      </c>
      <c r="F162" s="18">
        <v>1</v>
      </c>
      <c r="G162" s="61">
        <v>720</v>
      </c>
      <c r="H162" s="20">
        <f t="shared" si="0"/>
        <v>720</v>
      </c>
    </row>
    <row r="163" spans="1:8" s="1" customFormat="1" ht="33.75">
      <c r="A163" s="15">
        <v>93</v>
      </c>
      <c r="B163" s="15"/>
      <c r="C163" s="24" t="s">
        <v>810</v>
      </c>
      <c r="D163" s="25" t="s">
        <v>811</v>
      </c>
      <c r="E163" s="17" t="s">
        <v>918</v>
      </c>
      <c r="F163" s="18">
        <v>1</v>
      </c>
      <c r="G163" s="61">
        <v>910</v>
      </c>
      <c r="H163" s="20">
        <f t="shared" si="0"/>
        <v>910</v>
      </c>
    </row>
    <row r="164" spans="1:8" s="1" customFormat="1" ht="45">
      <c r="A164" s="15">
        <v>94</v>
      </c>
      <c r="B164" s="15"/>
      <c r="C164" s="24" t="s">
        <v>812</v>
      </c>
      <c r="D164" s="25" t="s">
        <v>813</v>
      </c>
      <c r="E164" s="17" t="s">
        <v>918</v>
      </c>
      <c r="F164" s="18">
        <v>1</v>
      </c>
      <c r="G164" s="61">
        <v>810</v>
      </c>
      <c r="H164" s="20">
        <f t="shared" si="0"/>
        <v>810</v>
      </c>
    </row>
    <row r="165" spans="1:8" s="1" customFormat="1" ht="56.25">
      <c r="A165" s="15">
        <v>95</v>
      </c>
      <c r="B165" s="15"/>
      <c r="C165" s="24" t="s">
        <v>814</v>
      </c>
      <c r="D165" s="25" t="s">
        <v>815</v>
      </c>
      <c r="E165" s="17" t="s">
        <v>918</v>
      </c>
      <c r="F165" s="18">
        <v>1</v>
      </c>
      <c r="G165" s="61">
        <v>100</v>
      </c>
      <c r="H165" s="20">
        <f t="shared" si="0"/>
        <v>100</v>
      </c>
    </row>
    <row r="166" spans="1:8" s="1" customFormat="1" ht="33.75">
      <c r="A166" s="15">
        <v>96</v>
      </c>
      <c r="B166" s="15"/>
      <c r="C166" s="24" t="s">
        <v>816</v>
      </c>
      <c r="D166" s="25" t="s">
        <v>817</v>
      </c>
      <c r="E166" s="17" t="s">
        <v>918</v>
      </c>
      <c r="F166" s="18">
        <v>1</v>
      </c>
      <c r="G166" s="61">
        <v>1200</v>
      </c>
      <c r="H166" s="20">
        <f t="shared" si="0"/>
        <v>1200</v>
      </c>
    </row>
    <row r="167" spans="1:8" s="1" customFormat="1" ht="22.5">
      <c r="A167" s="15">
        <v>97</v>
      </c>
      <c r="B167" s="15"/>
      <c r="C167" s="24" t="s">
        <v>818</v>
      </c>
      <c r="D167" s="25" t="s">
        <v>819</v>
      </c>
      <c r="E167" s="17" t="s">
        <v>918</v>
      </c>
      <c r="F167" s="18">
        <v>1</v>
      </c>
      <c r="G167" s="61">
        <v>370</v>
      </c>
      <c r="H167" s="20">
        <f t="shared" si="0"/>
        <v>370</v>
      </c>
    </row>
    <row r="168" spans="1:8" s="1" customFormat="1" ht="45">
      <c r="A168" s="15">
        <v>98</v>
      </c>
      <c r="B168" s="15"/>
      <c r="C168" s="24" t="s">
        <v>820</v>
      </c>
      <c r="D168" s="25" t="s">
        <v>821</v>
      </c>
      <c r="E168" s="17" t="s">
        <v>918</v>
      </c>
      <c r="F168" s="18">
        <v>1</v>
      </c>
      <c r="G168" s="61">
        <v>70</v>
      </c>
      <c r="H168" s="20">
        <f t="shared" si="0"/>
        <v>70</v>
      </c>
    </row>
    <row r="169" spans="1:8" s="1" customFormat="1" ht="67.5">
      <c r="A169" s="15">
        <v>99</v>
      </c>
      <c r="B169" s="15"/>
      <c r="C169" s="24" t="s">
        <v>822</v>
      </c>
      <c r="D169" s="25" t="s">
        <v>823</v>
      </c>
      <c r="E169" s="17" t="s">
        <v>918</v>
      </c>
      <c r="F169" s="18">
        <v>1</v>
      </c>
      <c r="G169" s="61">
        <v>3350</v>
      </c>
      <c r="H169" s="20">
        <f t="shared" si="0"/>
        <v>3350</v>
      </c>
    </row>
    <row r="170" spans="1:8" s="1" customFormat="1" ht="45">
      <c r="A170" s="15">
        <v>100</v>
      </c>
      <c r="B170" s="15"/>
      <c r="C170" s="24" t="s">
        <v>824</v>
      </c>
      <c r="D170" s="25" t="s">
        <v>825</v>
      </c>
      <c r="E170" s="17" t="s">
        <v>918</v>
      </c>
      <c r="F170" s="18">
        <v>1</v>
      </c>
      <c r="G170" s="61">
        <v>90</v>
      </c>
      <c r="H170" s="20">
        <f t="shared" si="0"/>
        <v>90</v>
      </c>
    </row>
    <row r="171" spans="1:8" s="1" customFormat="1" ht="90">
      <c r="A171" s="15">
        <v>101</v>
      </c>
      <c r="B171" s="15"/>
      <c r="C171" s="24" t="s">
        <v>826</v>
      </c>
      <c r="D171" s="25" t="s">
        <v>827</v>
      </c>
      <c r="E171" s="17" t="s">
        <v>918</v>
      </c>
      <c r="F171" s="18">
        <v>1</v>
      </c>
      <c r="G171" s="61">
        <v>7000</v>
      </c>
      <c r="H171" s="20">
        <f t="shared" si="0"/>
        <v>7000</v>
      </c>
    </row>
    <row r="172" spans="1:8" s="1" customFormat="1" ht="56.25">
      <c r="A172" s="15">
        <v>102</v>
      </c>
      <c r="B172" s="15"/>
      <c r="C172" s="24" t="s">
        <v>828</v>
      </c>
      <c r="D172" s="25" t="s">
        <v>829</v>
      </c>
      <c r="E172" s="17" t="s">
        <v>918</v>
      </c>
      <c r="F172" s="18">
        <v>1</v>
      </c>
      <c r="G172" s="61">
        <v>2700</v>
      </c>
      <c r="H172" s="20">
        <f t="shared" si="0"/>
        <v>2700</v>
      </c>
    </row>
    <row r="173" spans="1:8" s="1" customFormat="1" ht="90">
      <c r="A173" s="15">
        <v>103</v>
      </c>
      <c r="B173" s="15"/>
      <c r="C173" s="24" t="s">
        <v>830</v>
      </c>
      <c r="D173" s="25" t="s">
        <v>831</v>
      </c>
      <c r="E173" s="17" t="s">
        <v>918</v>
      </c>
      <c r="F173" s="18">
        <v>1</v>
      </c>
      <c r="G173" s="61">
        <v>310</v>
      </c>
      <c r="H173" s="20">
        <f t="shared" si="0"/>
        <v>310</v>
      </c>
    </row>
    <row r="174" spans="1:8" s="1" customFormat="1" ht="56.25">
      <c r="A174" s="15">
        <v>104</v>
      </c>
      <c r="B174" s="15"/>
      <c r="C174" s="24" t="s">
        <v>832</v>
      </c>
      <c r="D174" s="25" t="s">
        <v>833</v>
      </c>
      <c r="E174" s="17" t="s">
        <v>918</v>
      </c>
      <c r="F174" s="18">
        <v>1</v>
      </c>
      <c r="G174" s="61">
        <v>300</v>
      </c>
      <c r="H174" s="20">
        <f t="shared" si="0"/>
        <v>300</v>
      </c>
    </row>
    <row r="175" spans="1:8" s="1" customFormat="1" ht="78.75">
      <c r="A175" s="15">
        <v>105</v>
      </c>
      <c r="B175" s="15"/>
      <c r="C175" s="24" t="s">
        <v>834</v>
      </c>
      <c r="D175" s="25" t="s">
        <v>835</v>
      </c>
      <c r="E175" s="17" t="s">
        <v>918</v>
      </c>
      <c r="F175" s="18">
        <v>1</v>
      </c>
      <c r="G175" s="61">
        <v>1250</v>
      </c>
      <c r="H175" s="20">
        <f t="shared" si="0"/>
        <v>1250</v>
      </c>
    </row>
    <row r="176" spans="1:8" s="1" customFormat="1" ht="45">
      <c r="A176" s="15">
        <v>106</v>
      </c>
      <c r="B176" s="15"/>
      <c r="C176" s="24" t="s">
        <v>836</v>
      </c>
      <c r="D176" s="25" t="s">
        <v>837</v>
      </c>
      <c r="E176" s="17" t="s">
        <v>918</v>
      </c>
      <c r="F176" s="18">
        <v>1</v>
      </c>
      <c r="G176" s="61">
        <v>330</v>
      </c>
      <c r="H176" s="20">
        <f t="shared" si="0"/>
        <v>330</v>
      </c>
    </row>
    <row r="177" spans="1:8" s="1" customFormat="1" ht="56.25">
      <c r="A177" s="15">
        <v>107</v>
      </c>
      <c r="B177" s="15"/>
      <c r="C177" s="24" t="s">
        <v>838</v>
      </c>
      <c r="D177" s="25" t="s">
        <v>839</v>
      </c>
      <c r="E177" s="17" t="s">
        <v>918</v>
      </c>
      <c r="F177" s="18">
        <v>1</v>
      </c>
      <c r="G177" s="61">
        <v>1500</v>
      </c>
      <c r="H177" s="20">
        <f t="shared" si="0"/>
        <v>1500</v>
      </c>
    </row>
    <row r="178" spans="1:8" s="1" customFormat="1" ht="135">
      <c r="A178" s="15">
        <v>108</v>
      </c>
      <c r="B178" s="15"/>
      <c r="C178" s="24" t="s">
        <v>840</v>
      </c>
      <c r="D178" s="25" t="s">
        <v>841</v>
      </c>
      <c r="E178" s="17" t="s">
        <v>918</v>
      </c>
      <c r="F178" s="18">
        <v>1</v>
      </c>
      <c r="G178" s="61">
        <v>2600</v>
      </c>
      <c r="H178" s="20">
        <f t="shared" si="0"/>
        <v>2600</v>
      </c>
    </row>
    <row r="179" spans="1:8" s="1" customFormat="1" ht="112.5">
      <c r="A179" s="15">
        <v>109</v>
      </c>
      <c r="B179" s="15"/>
      <c r="C179" s="24" t="s">
        <v>842</v>
      </c>
      <c r="D179" s="25" t="s">
        <v>843</v>
      </c>
      <c r="E179" s="17" t="s">
        <v>918</v>
      </c>
      <c r="F179" s="18">
        <v>1</v>
      </c>
      <c r="G179" s="61">
        <v>210</v>
      </c>
      <c r="H179" s="20">
        <f t="shared" si="0"/>
        <v>210</v>
      </c>
    </row>
    <row r="180" spans="1:8" s="1" customFormat="1" ht="33.75">
      <c r="A180" s="15">
        <v>110</v>
      </c>
      <c r="B180" s="15"/>
      <c r="C180" s="24" t="s">
        <v>844</v>
      </c>
      <c r="D180" s="25" t="s">
        <v>845</v>
      </c>
      <c r="E180" s="17" t="s">
        <v>918</v>
      </c>
      <c r="F180" s="18">
        <v>1</v>
      </c>
      <c r="G180" s="61">
        <v>9300</v>
      </c>
      <c r="H180" s="20">
        <f t="shared" si="0"/>
        <v>9300</v>
      </c>
    </row>
    <row r="181" spans="1:8" s="1" customFormat="1" ht="56.25">
      <c r="A181" s="15">
        <v>111</v>
      </c>
      <c r="B181" s="15"/>
      <c r="C181" s="24" t="s">
        <v>846</v>
      </c>
      <c r="D181" s="25" t="s">
        <v>847</v>
      </c>
      <c r="E181" s="17" t="s">
        <v>918</v>
      </c>
      <c r="F181" s="18">
        <v>1</v>
      </c>
      <c r="G181" s="61">
        <v>1100</v>
      </c>
      <c r="H181" s="20">
        <f t="shared" si="0"/>
        <v>1100</v>
      </c>
    </row>
    <row r="182" spans="1:8" s="1" customFormat="1" ht="67.5">
      <c r="A182" s="15">
        <v>112</v>
      </c>
      <c r="B182" s="15"/>
      <c r="C182" s="24" t="s">
        <v>848</v>
      </c>
      <c r="D182" s="25" t="s">
        <v>849</v>
      </c>
      <c r="E182" s="17" t="s">
        <v>918</v>
      </c>
      <c r="F182" s="18">
        <v>1</v>
      </c>
      <c r="G182" s="61">
        <v>200</v>
      </c>
      <c r="H182" s="20">
        <f t="shared" si="0"/>
        <v>200</v>
      </c>
    </row>
    <row r="183" spans="1:8" s="1" customFormat="1" ht="33.75">
      <c r="A183" s="15">
        <v>113</v>
      </c>
      <c r="B183" s="15"/>
      <c r="C183" s="24" t="s">
        <v>850</v>
      </c>
      <c r="D183" s="25" t="s">
        <v>851</v>
      </c>
      <c r="E183" s="17" t="s">
        <v>918</v>
      </c>
      <c r="F183" s="18">
        <v>1</v>
      </c>
      <c r="G183" s="61">
        <v>700</v>
      </c>
      <c r="H183" s="20">
        <f t="shared" si="0"/>
        <v>700</v>
      </c>
    </row>
    <row r="184" spans="1:8" s="1" customFormat="1" ht="78.75">
      <c r="A184" s="15">
        <v>114</v>
      </c>
      <c r="B184" s="15"/>
      <c r="C184" s="24" t="s">
        <v>852</v>
      </c>
      <c r="D184" s="25" t="s">
        <v>853</v>
      </c>
      <c r="E184" s="17" t="s">
        <v>918</v>
      </c>
      <c r="F184" s="18">
        <v>1</v>
      </c>
      <c r="G184" s="61">
        <v>150</v>
      </c>
      <c r="H184" s="20">
        <f t="shared" si="0"/>
        <v>150</v>
      </c>
    </row>
    <row r="185" spans="1:8" s="1" customFormat="1" ht="101.25">
      <c r="A185" s="15">
        <v>115</v>
      </c>
      <c r="B185" s="15"/>
      <c r="C185" s="24" t="s">
        <v>854</v>
      </c>
      <c r="D185" s="25" t="s">
        <v>855</v>
      </c>
      <c r="E185" s="17" t="s">
        <v>918</v>
      </c>
      <c r="F185" s="18">
        <v>1</v>
      </c>
      <c r="G185" s="61">
        <v>4400</v>
      </c>
      <c r="H185" s="20">
        <f t="shared" si="0"/>
        <v>4400</v>
      </c>
    </row>
    <row r="186" spans="1:8" s="1" customFormat="1" ht="78.75">
      <c r="A186" s="15">
        <v>116</v>
      </c>
      <c r="B186" s="15"/>
      <c r="C186" s="24" t="s">
        <v>856</v>
      </c>
      <c r="D186" s="25" t="s">
        <v>857</v>
      </c>
      <c r="E186" s="17" t="s">
        <v>918</v>
      </c>
      <c r="F186" s="18">
        <v>1</v>
      </c>
      <c r="G186" s="61">
        <v>170</v>
      </c>
      <c r="H186" s="20">
        <f t="shared" si="0"/>
        <v>170</v>
      </c>
    </row>
    <row r="187" spans="1:8" s="1" customFormat="1" ht="78.75">
      <c r="A187" s="15">
        <v>117</v>
      </c>
      <c r="B187" s="15"/>
      <c r="C187" s="24" t="s">
        <v>858</v>
      </c>
      <c r="D187" s="25" t="s">
        <v>859</v>
      </c>
      <c r="E187" s="17" t="s">
        <v>918</v>
      </c>
      <c r="F187" s="18">
        <v>1</v>
      </c>
      <c r="G187" s="61">
        <v>9300</v>
      </c>
      <c r="H187" s="20">
        <f t="shared" si="0"/>
        <v>9300</v>
      </c>
    </row>
    <row r="188" spans="1:8" s="1" customFormat="1" ht="33.75">
      <c r="A188" s="15">
        <v>118</v>
      </c>
      <c r="B188" s="15"/>
      <c r="C188" s="24" t="s">
        <v>860</v>
      </c>
      <c r="D188" s="25" t="s">
        <v>861</v>
      </c>
      <c r="E188" s="17" t="s">
        <v>918</v>
      </c>
      <c r="F188" s="18">
        <v>1</v>
      </c>
      <c r="G188" s="61">
        <v>13425</v>
      </c>
      <c r="H188" s="20">
        <f t="shared" si="0"/>
        <v>13425</v>
      </c>
    </row>
    <row r="189" spans="1:8" s="1" customFormat="1" ht="56.25">
      <c r="A189" s="15">
        <v>119</v>
      </c>
      <c r="B189" s="15"/>
      <c r="C189" s="24" t="s">
        <v>862</v>
      </c>
      <c r="D189" s="25" t="s">
        <v>863</v>
      </c>
      <c r="E189" s="17" t="s">
        <v>918</v>
      </c>
      <c r="F189" s="18">
        <v>1</v>
      </c>
      <c r="G189" s="61">
        <v>1760</v>
      </c>
      <c r="H189" s="20">
        <f t="shared" si="0"/>
        <v>1760</v>
      </c>
    </row>
    <row r="190" spans="1:8" s="1" customFormat="1" ht="45">
      <c r="A190" s="15">
        <v>120</v>
      </c>
      <c r="B190" s="15"/>
      <c r="C190" s="24" t="s">
        <v>864</v>
      </c>
      <c r="D190" s="25" t="s">
        <v>865</v>
      </c>
      <c r="E190" s="17" t="s">
        <v>918</v>
      </c>
      <c r="F190" s="18">
        <v>1</v>
      </c>
      <c r="G190" s="61">
        <v>1000</v>
      </c>
      <c r="H190" s="20">
        <f t="shared" si="0"/>
        <v>1000</v>
      </c>
    </row>
    <row r="191" spans="1:8" s="1" customFormat="1" ht="11.25">
      <c r="A191" s="15">
        <v>121</v>
      </c>
      <c r="B191" s="15"/>
      <c r="C191" s="24" t="s">
        <v>866</v>
      </c>
      <c r="D191" s="25" t="s">
        <v>867</v>
      </c>
      <c r="E191" s="17" t="s">
        <v>918</v>
      </c>
      <c r="F191" s="18">
        <v>1</v>
      </c>
      <c r="G191" s="61">
        <v>57</v>
      </c>
      <c r="H191" s="20">
        <f t="shared" si="0"/>
        <v>57</v>
      </c>
    </row>
    <row r="192" spans="1:8" s="1" customFormat="1" ht="22.5">
      <c r="A192" s="15">
        <v>122</v>
      </c>
      <c r="B192" s="15"/>
      <c r="C192" s="24" t="s">
        <v>868</v>
      </c>
      <c r="D192" s="25" t="s">
        <v>869</v>
      </c>
      <c r="E192" s="17" t="s">
        <v>918</v>
      </c>
      <c r="F192" s="18">
        <v>1</v>
      </c>
      <c r="G192" s="61">
        <v>3200</v>
      </c>
      <c r="H192" s="20">
        <f t="shared" si="0"/>
        <v>3200</v>
      </c>
    </row>
    <row r="193" spans="1:8" s="1" customFormat="1" ht="22.5">
      <c r="A193" s="15">
        <v>123</v>
      </c>
      <c r="B193" s="15"/>
      <c r="C193" s="24" t="s">
        <v>870</v>
      </c>
      <c r="D193" s="25" t="s">
        <v>871</v>
      </c>
      <c r="E193" s="17" t="s">
        <v>918</v>
      </c>
      <c r="F193" s="18">
        <v>1</v>
      </c>
      <c r="G193" s="61">
        <v>1600</v>
      </c>
      <c r="H193" s="20">
        <f t="shared" si="0"/>
        <v>1600</v>
      </c>
    </row>
    <row r="194" spans="1:8" s="1" customFormat="1" ht="11.25">
      <c r="A194" s="15">
        <v>124</v>
      </c>
      <c r="B194" s="15"/>
      <c r="C194" s="24" t="s">
        <v>872</v>
      </c>
      <c r="D194" s="25" t="s">
        <v>873</v>
      </c>
      <c r="E194" s="17" t="s">
        <v>918</v>
      </c>
      <c r="F194" s="18">
        <v>1</v>
      </c>
      <c r="G194" s="61">
        <v>1300</v>
      </c>
      <c r="H194" s="20">
        <f t="shared" si="0"/>
        <v>1300</v>
      </c>
    </row>
    <row r="195" spans="1:8" s="1" customFormat="1" ht="11.25">
      <c r="A195" s="15">
        <v>125</v>
      </c>
      <c r="B195" s="15"/>
      <c r="C195" s="24" t="s">
        <v>874</v>
      </c>
      <c r="D195" s="25" t="s">
        <v>875</v>
      </c>
      <c r="E195" s="17" t="s">
        <v>918</v>
      </c>
      <c r="F195" s="18">
        <v>1</v>
      </c>
      <c r="G195" s="61">
        <v>1000</v>
      </c>
      <c r="H195" s="20">
        <f t="shared" si="0"/>
        <v>1000</v>
      </c>
    </row>
    <row r="196" spans="1:8" s="1" customFormat="1" ht="22.5">
      <c r="A196" s="15">
        <v>126</v>
      </c>
      <c r="B196" s="15"/>
      <c r="C196" s="24" t="s">
        <v>876</v>
      </c>
      <c r="D196" s="25" t="s">
        <v>877</v>
      </c>
      <c r="E196" s="17" t="s">
        <v>918</v>
      </c>
      <c r="F196" s="18">
        <v>1</v>
      </c>
      <c r="G196" s="61">
        <v>780</v>
      </c>
      <c r="H196" s="20">
        <f t="shared" si="0"/>
        <v>780</v>
      </c>
    </row>
    <row r="197" spans="1:8" s="1" customFormat="1" ht="11.25">
      <c r="A197" s="15">
        <v>127</v>
      </c>
      <c r="B197" s="15"/>
      <c r="C197" s="24" t="s">
        <v>878</v>
      </c>
      <c r="D197" s="25" t="s">
        <v>879</v>
      </c>
      <c r="E197" s="17" t="s">
        <v>918</v>
      </c>
      <c r="F197" s="18">
        <v>1</v>
      </c>
      <c r="G197" s="61">
        <v>1000</v>
      </c>
      <c r="H197" s="20">
        <f t="shared" si="0"/>
        <v>1000</v>
      </c>
    </row>
    <row r="198" spans="1:8" s="1" customFormat="1" ht="22.5">
      <c r="A198" s="15">
        <v>128</v>
      </c>
      <c r="B198" s="15"/>
      <c r="C198" s="24" t="s">
        <v>880</v>
      </c>
      <c r="D198" s="25" t="s">
        <v>881</v>
      </c>
      <c r="E198" s="17" t="s">
        <v>918</v>
      </c>
      <c r="F198" s="18">
        <v>1</v>
      </c>
      <c r="G198" s="61">
        <v>2500</v>
      </c>
      <c r="H198" s="20">
        <f t="shared" si="0"/>
        <v>2500</v>
      </c>
    </row>
    <row r="199" spans="1:8" s="1" customFormat="1" ht="22.5">
      <c r="A199" s="15">
        <v>129</v>
      </c>
      <c r="B199" s="15"/>
      <c r="C199" s="24" t="s">
        <v>882</v>
      </c>
      <c r="D199" s="25" t="s">
        <v>883</v>
      </c>
      <c r="E199" s="17" t="s">
        <v>918</v>
      </c>
      <c r="F199" s="18">
        <v>1</v>
      </c>
      <c r="G199" s="61">
        <v>7700</v>
      </c>
      <c r="H199" s="20">
        <f t="shared" si="0"/>
        <v>7700</v>
      </c>
    </row>
    <row r="200" spans="1:8" s="1" customFormat="1" ht="11.25">
      <c r="A200" s="15">
        <v>130</v>
      </c>
      <c r="B200" s="15"/>
      <c r="C200" s="24" t="s">
        <v>884</v>
      </c>
      <c r="D200" s="25" t="s">
        <v>885</v>
      </c>
      <c r="E200" s="17" t="s">
        <v>918</v>
      </c>
      <c r="F200" s="18">
        <v>1</v>
      </c>
      <c r="G200" s="61">
        <v>1500</v>
      </c>
      <c r="H200" s="20">
        <f t="shared" si="0"/>
        <v>1500</v>
      </c>
    </row>
    <row r="201" spans="1:8" s="1" customFormat="1" ht="11.25">
      <c r="A201" s="15">
        <v>131</v>
      </c>
      <c r="B201" s="15"/>
      <c r="C201" s="24" t="s">
        <v>886</v>
      </c>
      <c r="D201" s="25" t="s">
        <v>887</v>
      </c>
      <c r="E201" s="17" t="s">
        <v>918</v>
      </c>
      <c r="F201" s="18">
        <v>1</v>
      </c>
      <c r="G201" s="61">
        <v>3200</v>
      </c>
      <c r="H201" s="20">
        <f t="shared" si="0"/>
        <v>3200</v>
      </c>
    </row>
    <row r="202" spans="1:8" s="1" customFormat="1" ht="11.25">
      <c r="A202" s="15">
        <v>132</v>
      </c>
      <c r="B202" s="15"/>
      <c r="C202" s="24" t="s">
        <v>888</v>
      </c>
      <c r="D202" s="25" t="s">
        <v>889</v>
      </c>
      <c r="E202" s="17" t="s">
        <v>918</v>
      </c>
      <c r="F202" s="18">
        <v>1</v>
      </c>
      <c r="G202" s="61">
        <v>3800</v>
      </c>
      <c r="H202" s="20">
        <f>F202*G202</f>
        <v>3800</v>
      </c>
    </row>
    <row r="203" spans="1:8" s="1" customFormat="1" ht="22.5">
      <c r="A203" s="15">
        <v>133</v>
      </c>
      <c r="B203" s="15"/>
      <c r="C203" s="24" t="s">
        <v>890</v>
      </c>
      <c r="D203" s="25" t="s">
        <v>891</v>
      </c>
      <c r="E203" s="17" t="s">
        <v>918</v>
      </c>
      <c r="F203" s="18">
        <v>1</v>
      </c>
      <c r="G203" s="61">
        <v>1900</v>
      </c>
      <c r="H203" s="20">
        <f>F203*G203</f>
        <v>1900</v>
      </c>
    </row>
    <row r="204" spans="1:8" s="1" customFormat="1" ht="22.5">
      <c r="A204" s="15">
        <v>134</v>
      </c>
      <c r="B204" s="15"/>
      <c r="C204" s="24" t="s">
        <v>892</v>
      </c>
      <c r="D204" s="25" t="s">
        <v>893</v>
      </c>
      <c r="E204" s="17" t="s">
        <v>918</v>
      </c>
      <c r="F204" s="18">
        <v>1</v>
      </c>
      <c r="G204" s="61">
        <v>1500</v>
      </c>
      <c r="H204" s="20">
        <f>F204*G204</f>
        <v>1500</v>
      </c>
    </row>
    <row r="205" spans="1:8" s="1" customFormat="1" ht="22.5">
      <c r="A205" s="15"/>
      <c r="B205" s="15"/>
      <c r="C205" s="60"/>
      <c r="D205" s="62" t="s">
        <v>894</v>
      </c>
      <c r="E205" s="37"/>
      <c r="F205" s="58"/>
      <c r="G205" s="58"/>
      <c r="H205" s="59">
        <f>SUM(H136:H204)</f>
        <v>161207</v>
      </c>
    </row>
    <row r="206" spans="1:2" s="1" customFormat="1" ht="11.25">
      <c r="A206" s="2"/>
      <c r="B206" s="2"/>
    </row>
    <row r="207" spans="1:2" s="1" customFormat="1" ht="11.25">
      <c r="A207" s="2"/>
      <c r="B207" s="2"/>
    </row>
    <row r="208" spans="1:8" s="1" customFormat="1" ht="11.25">
      <c r="A208" s="59"/>
      <c r="B208" s="59"/>
      <c r="C208" s="63"/>
      <c r="D208" s="55" t="s">
        <v>895</v>
      </c>
      <c r="E208" s="59"/>
      <c r="F208" s="59"/>
      <c r="G208" s="59"/>
      <c r="H208" s="59"/>
    </row>
    <row r="209" spans="1:8" s="1" customFormat="1" ht="11.25">
      <c r="A209" s="2"/>
      <c r="B209" s="2"/>
      <c r="C209" s="50"/>
      <c r="H209" s="54"/>
    </row>
    <row r="210" spans="1:8" s="1" customFormat="1" ht="11.25">
      <c r="A210" s="15"/>
      <c r="B210" s="15"/>
      <c r="C210" s="24" t="s">
        <v>896</v>
      </c>
      <c r="D210" s="93" t="str">
        <f>'DE PAUSCHAL'!D7</f>
        <v>Ausführung des Strassenkörpers und der Gehsteige im Tunnel und Fertigstellung der Fluchtwege</v>
      </c>
      <c r="E210" s="94"/>
      <c r="F210" s="94"/>
      <c r="G210" s="94"/>
      <c r="H210" s="20">
        <f>'DE PAUSCHAL'!H7</f>
        <v>0</v>
      </c>
    </row>
    <row r="211" spans="1:8" s="1" customFormat="1" ht="11.25">
      <c r="A211" s="15"/>
      <c r="B211" s="15"/>
      <c r="C211" s="24" t="s">
        <v>205</v>
      </c>
      <c r="D211" s="93" t="str">
        <f>'DE PAUSCHAL'!D55</f>
        <v>Ausführung der Strasse</v>
      </c>
      <c r="E211" s="94"/>
      <c r="F211" s="94"/>
      <c r="G211" s="94"/>
      <c r="H211" s="20">
        <f>'DE PAUSCHAL'!H55</f>
        <v>0</v>
      </c>
    </row>
    <row r="212" spans="1:8" s="1" customFormat="1" ht="11.25">
      <c r="A212" s="15"/>
      <c r="B212" s="15"/>
      <c r="C212" s="24" t="s">
        <v>227</v>
      </c>
      <c r="D212" s="93" t="str">
        <f>'DE PAUSCHAL'!D215</f>
        <v>Dienstgebäude</v>
      </c>
      <c r="E212" s="94"/>
      <c r="F212" s="94"/>
      <c r="G212" s="94"/>
      <c r="H212" s="20">
        <f>'DE PAUSCHAL'!H215</f>
        <v>0</v>
      </c>
    </row>
    <row r="213" spans="1:8" s="1" customFormat="1" ht="11.25">
      <c r="A213" s="15"/>
      <c r="B213" s="15"/>
      <c r="C213" s="24" t="s">
        <v>246</v>
      </c>
      <c r="D213" s="93" t="str">
        <f>'DE PAUSCHAL'!D335</f>
        <v>Seilbahnen</v>
      </c>
      <c r="E213" s="94"/>
      <c r="F213" s="94"/>
      <c r="G213" s="94"/>
      <c r="H213" s="20">
        <f>'DE PAUSCHAL'!H335</f>
        <v>0</v>
      </c>
    </row>
    <row r="214" spans="1:8" s="1" customFormat="1" ht="11.25">
      <c r="A214" s="15"/>
      <c r="B214" s="15"/>
      <c r="C214" s="24" t="s">
        <v>897</v>
      </c>
      <c r="D214" s="93" t="str">
        <f>'DE PAUSCHAL'!D341</f>
        <v>Infrastrukturen</v>
      </c>
      <c r="E214" s="94"/>
      <c r="F214" s="94"/>
      <c r="G214" s="94"/>
      <c r="H214" s="20">
        <f>'DE PAUSCHAL'!H341</f>
        <v>0</v>
      </c>
    </row>
    <row r="215" spans="1:8" s="1" customFormat="1" ht="11.25">
      <c r="A215" s="15"/>
      <c r="B215" s="15"/>
      <c r="C215" s="24" t="s">
        <v>254</v>
      </c>
      <c r="D215" s="93" t="str">
        <f>'DE PAUSCHAL'!D414</f>
        <v>Bauwerke aus Naturstein</v>
      </c>
      <c r="E215" s="94"/>
      <c r="F215" s="94"/>
      <c r="G215" s="94"/>
      <c r="H215" s="20">
        <f>'DE PAUSCHAL'!H414</f>
        <v>0</v>
      </c>
    </row>
    <row r="216" spans="1:8" s="1" customFormat="1" ht="11.25">
      <c r="A216" s="15"/>
      <c r="B216" s="15"/>
      <c r="C216" s="24" t="s">
        <v>898</v>
      </c>
      <c r="D216" s="93" t="str">
        <f>'DE PAUSCHAL'!D431</f>
        <v>Wasserleitung Wangen - Sill</v>
      </c>
      <c r="E216" s="94"/>
      <c r="F216" s="94"/>
      <c r="G216" s="94"/>
      <c r="H216" s="20">
        <f>'DE PAUSCHAL'!H431</f>
        <v>0</v>
      </c>
    </row>
    <row r="217" spans="1:8" s="1" customFormat="1" ht="11.25">
      <c r="A217" s="15"/>
      <c r="B217" s="15"/>
      <c r="C217" s="24" t="s">
        <v>262</v>
      </c>
      <c r="D217" s="93" t="str">
        <f>'DE PAUSCHAL'!D472</f>
        <v>Fertigstellung der Tunneleingänge</v>
      </c>
      <c r="E217" s="94"/>
      <c r="F217" s="94"/>
      <c r="G217" s="94"/>
      <c r="H217" s="20">
        <f>'DE PAUSCHAL'!H472</f>
        <v>0</v>
      </c>
    </row>
    <row r="218" spans="1:8" s="1" customFormat="1" ht="11.25">
      <c r="A218" s="15"/>
      <c r="B218" s="15"/>
      <c r="C218" s="24" t="s">
        <v>899</v>
      </c>
      <c r="D218" s="93" t="str">
        <f>D8</f>
        <v>Arbeiten auf Mass</v>
      </c>
      <c r="E218" s="94"/>
      <c r="F218" s="94"/>
      <c r="G218" s="94"/>
      <c r="H218" s="20"/>
    </row>
    <row r="219" spans="1:8" s="1" customFormat="1" ht="11.25">
      <c r="A219" s="15"/>
      <c r="B219" s="15"/>
      <c r="C219" s="17" t="s">
        <v>29</v>
      </c>
      <c r="D219" s="93" t="str">
        <f>D9</f>
        <v>ERDBEWEGUNGEN, ABBRUCHARBEITEN</v>
      </c>
      <c r="E219" s="94"/>
      <c r="F219" s="94"/>
      <c r="G219" s="94"/>
      <c r="H219" s="20">
        <f>H38</f>
        <v>0</v>
      </c>
    </row>
    <row r="220" spans="1:8" s="1" customFormat="1" ht="11.25">
      <c r="A220" s="15"/>
      <c r="B220" s="15"/>
      <c r="C220" s="17" t="s">
        <v>631</v>
      </c>
      <c r="D220" s="93" t="str">
        <f>D40</f>
        <v>GRABENVERBAUWÄNDE, BÖSCHUNGSVERKLEIDUNGEN</v>
      </c>
      <c r="E220" s="94"/>
      <c r="F220" s="94"/>
      <c r="G220" s="94"/>
      <c r="H220" s="20">
        <f>H62</f>
        <v>0</v>
      </c>
    </row>
    <row r="221" spans="1:8" s="1" customFormat="1" ht="11.25">
      <c r="A221" s="15"/>
      <c r="B221" s="15"/>
      <c r="C221" s="17" t="s">
        <v>676</v>
      </c>
      <c r="D221" s="93" t="str">
        <f>D64</f>
        <v>SPEZIALGRÜNDUNGEN</v>
      </c>
      <c r="E221" s="94"/>
      <c r="F221" s="94"/>
      <c r="G221" s="94"/>
      <c r="H221" s="20">
        <f>H70</f>
        <v>0</v>
      </c>
    </row>
    <row r="222" spans="1:8" s="1" customFormat="1" ht="11.25">
      <c r="A222" s="15"/>
      <c r="B222" s="15"/>
      <c r="C222" s="17" t="s">
        <v>280</v>
      </c>
      <c r="D222" s="93" t="str">
        <f>D72</f>
        <v>BETON UND STAHLBETON</v>
      </c>
      <c r="E222" s="94"/>
      <c r="F222" s="94"/>
      <c r="G222" s="94"/>
      <c r="H222" s="20">
        <f>H110</f>
        <v>0</v>
      </c>
    </row>
    <row r="223" spans="1:8" s="1" customFormat="1" ht="11.25">
      <c r="A223" s="15"/>
      <c r="B223" s="15"/>
      <c r="C223" s="17" t="s">
        <v>339</v>
      </c>
      <c r="D223" s="93" t="str">
        <f>D112</f>
        <v>ABDICHTUNGEN, OBERFLÄCHENSCHUTZ</v>
      </c>
      <c r="E223" s="94"/>
      <c r="F223" s="94"/>
      <c r="G223" s="94"/>
      <c r="H223" s="20">
        <f>H125</f>
        <v>0</v>
      </c>
    </row>
    <row r="224" spans="1:10" s="1" customFormat="1" ht="11.25">
      <c r="A224" s="15"/>
      <c r="B224" s="15"/>
      <c r="C224" s="17" t="s">
        <v>427</v>
      </c>
      <c r="D224" s="93" t="str">
        <f>D127</f>
        <v>VERSCHIEDENE PAUSCHALBAUWERKE UND BESONDERE ARBEITEN </v>
      </c>
      <c r="E224" s="94"/>
      <c r="F224" s="94"/>
      <c r="G224" s="94"/>
      <c r="H224" s="20">
        <f>H130</f>
        <v>0</v>
      </c>
      <c r="J224" s="39"/>
    </row>
    <row r="225" spans="1:2" s="1" customFormat="1" ht="11.25">
      <c r="A225" s="2"/>
      <c r="B225" s="2"/>
    </row>
    <row r="226" spans="1:4" s="1" customFormat="1" ht="11.25">
      <c r="A226" s="2"/>
      <c r="B226" s="2"/>
      <c r="C226" s="64"/>
      <c r="D226" s="65"/>
    </row>
    <row r="227" spans="3:8" s="66" customFormat="1" ht="36" customHeight="1">
      <c r="C227" s="64"/>
      <c r="D227" s="97" t="s">
        <v>900</v>
      </c>
      <c r="E227" s="98"/>
      <c r="F227" s="98"/>
      <c r="G227" s="98"/>
      <c r="H227" s="99"/>
    </row>
    <row r="228" s="1" customFormat="1" ht="11.25">
      <c r="C228" s="64"/>
    </row>
    <row r="229" spans="3:8" s="66" customFormat="1" ht="36" customHeight="1">
      <c r="C229" s="64"/>
      <c r="D229" s="95" t="s">
        <v>901</v>
      </c>
      <c r="E229" s="96"/>
      <c r="F229" s="96"/>
      <c r="G229" s="96"/>
      <c r="H229" s="67">
        <f>SUM(H219:H224)</f>
        <v>0</v>
      </c>
    </row>
    <row r="230" spans="4:8" s="66" customFormat="1" ht="36" customHeight="1">
      <c r="D230" s="95" t="s">
        <v>902</v>
      </c>
      <c r="E230" s="96"/>
      <c r="F230" s="96"/>
      <c r="G230" s="96"/>
      <c r="H230" s="67">
        <f>SUM(H210:H217)</f>
        <v>0</v>
      </c>
    </row>
    <row r="231" spans="4:8" s="66" customFormat="1" ht="36" customHeight="1">
      <c r="D231" s="95" t="s">
        <v>903</v>
      </c>
      <c r="E231" s="96"/>
      <c r="F231" s="96"/>
      <c r="G231" s="96"/>
      <c r="H231" s="67">
        <f>SUM(H229:H230)</f>
        <v>0</v>
      </c>
    </row>
    <row r="232" spans="4:12" s="66" customFormat="1" ht="36" customHeight="1">
      <c r="D232" s="95" t="s">
        <v>904</v>
      </c>
      <c r="E232" s="96"/>
      <c r="F232" s="96"/>
      <c r="G232" s="96"/>
      <c r="H232" s="67">
        <f>9911975.26-H234</f>
        <v>9750768.26</v>
      </c>
      <c r="L232" s="68"/>
    </row>
    <row r="233" spans="4:8" s="66" customFormat="1" ht="36" customHeight="1">
      <c r="D233" s="95" t="s">
        <v>905</v>
      </c>
      <c r="E233" s="96"/>
      <c r="F233" s="96"/>
      <c r="G233" s="96"/>
      <c r="H233" s="69">
        <f>1-(H231/H232)</f>
        <v>1</v>
      </c>
    </row>
    <row r="234" spans="4:8" s="66" customFormat="1" ht="36" customHeight="1">
      <c r="D234" s="95" t="s">
        <v>906</v>
      </c>
      <c r="E234" s="96"/>
      <c r="F234" s="96"/>
      <c r="G234" s="96"/>
      <c r="H234" s="67">
        <f>H205</f>
        <v>161207</v>
      </c>
    </row>
    <row r="235" spans="4:8" s="66" customFormat="1" ht="36" customHeight="1">
      <c r="D235" s="101" t="s">
        <v>907</v>
      </c>
      <c r="E235" s="102"/>
      <c r="F235" s="102"/>
      <c r="G235" s="102"/>
      <c r="H235" s="70">
        <f>H231+H234</f>
        <v>161207</v>
      </c>
    </row>
    <row r="236" s="1" customFormat="1" ht="11.25"/>
    <row r="237" s="1" customFormat="1" ht="11.25"/>
    <row r="238" spans="4:8" s="1" customFormat="1" ht="11.25">
      <c r="D238" s="71" t="s">
        <v>908</v>
      </c>
      <c r="E238" s="103"/>
      <c r="F238" s="104"/>
      <c r="G238" s="104"/>
      <c r="H238" s="104"/>
    </row>
    <row r="239" s="1" customFormat="1" ht="11.25"/>
    <row r="240" spans="4:8" s="1" customFormat="1" ht="24" customHeight="1">
      <c r="D240" s="100" t="s">
        <v>714</v>
      </c>
      <c r="E240" s="100"/>
      <c r="F240" s="100"/>
      <c r="G240" s="100"/>
      <c r="H240" s="100"/>
    </row>
    <row r="241" spans="4:8" s="1" customFormat="1" ht="11.25">
      <c r="D241" s="2"/>
      <c r="E241" s="2"/>
      <c r="F241" s="2"/>
      <c r="G241" s="2"/>
      <c r="H241" s="2"/>
    </row>
    <row r="242" spans="4:8" s="1" customFormat="1" ht="24" customHeight="1">
      <c r="D242" s="100" t="s">
        <v>715</v>
      </c>
      <c r="E242" s="100"/>
      <c r="F242" s="100"/>
      <c r="G242" s="100"/>
      <c r="H242" s="100"/>
    </row>
    <row r="243" spans="4:8" s="1" customFormat="1" ht="24" customHeight="1">
      <c r="D243" s="72"/>
      <c r="E243" s="72"/>
      <c r="F243" s="72"/>
      <c r="G243" s="72"/>
      <c r="H243" s="72"/>
    </row>
    <row r="244" spans="4:8" s="1" customFormat="1" ht="24" customHeight="1">
      <c r="D244" s="100" t="s">
        <v>716</v>
      </c>
      <c r="E244" s="100"/>
      <c r="F244" s="100"/>
      <c r="G244" s="100"/>
      <c r="H244" s="100"/>
    </row>
    <row r="245" spans="4:8" s="1" customFormat="1" ht="11.25">
      <c r="D245" s="2"/>
      <c r="E245" s="2"/>
      <c r="F245" s="2"/>
      <c r="G245" s="2"/>
      <c r="H245" s="2"/>
    </row>
    <row r="246" spans="4:8" s="1" customFormat="1" ht="24" customHeight="1">
      <c r="D246" s="100" t="s">
        <v>716</v>
      </c>
      <c r="E246" s="100"/>
      <c r="F246" s="100"/>
      <c r="G246" s="100"/>
      <c r="H246" s="100"/>
    </row>
    <row r="247" spans="4:8" s="1" customFormat="1" ht="11.25">
      <c r="D247" s="2"/>
      <c r="E247" s="2"/>
      <c r="F247" s="2"/>
      <c r="G247" s="2"/>
      <c r="H247" s="2"/>
    </row>
    <row r="248" spans="4:8" s="1" customFormat="1" ht="24" customHeight="1">
      <c r="D248" s="100" t="s">
        <v>716</v>
      </c>
      <c r="E248" s="100"/>
      <c r="F248" s="100"/>
      <c r="G248" s="100"/>
      <c r="H248" s="100"/>
    </row>
    <row r="249" spans="4:8" s="1" customFormat="1" ht="11.25">
      <c r="D249" s="2"/>
      <c r="E249" s="2"/>
      <c r="F249" s="2"/>
      <c r="G249" s="2"/>
      <c r="H249" s="2"/>
    </row>
    <row r="250" spans="4:8" s="1" customFormat="1" ht="24" customHeight="1">
      <c r="D250" s="100" t="s">
        <v>716</v>
      </c>
      <c r="E250" s="100"/>
      <c r="F250" s="100"/>
      <c r="G250" s="100"/>
      <c r="H250" s="100"/>
    </row>
    <row r="251" spans="4:8" s="1" customFormat="1" ht="11.25">
      <c r="D251" s="2"/>
      <c r="E251" s="2"/>
      <c r="F251" s="2"/>
      <c r="G251" s="2"/>
      <c r="H251" s="2"/>
    </row>
    <row r="252" spans="4:8" s="1" customFormat="1" ht="24" customHeight="1">
      <c r="D252" s="100" t="s">
        <v>716</v>
      </c>
      <c r="E252" s="100"/>
      <c r="F252" s="100"/>
      <c r="G252" s="100"/>
      <c r="H252" s="100"/>
    </row>
  </sheetData>
  <sheetProtection password="CC0B" sheet="1" objects="1" scenarios="1"/>
  <mergeCells count="33">
    <mergeCell ref="A1:H1"/>
    <mergeCell ref="A3:H3"/>
    <mergeCell ref="D248:H248"/>
    <mergeCell ref="D250:H250"/>
    <mergeCell ref="D233:G233"/>
    <mergeCell ref="D234:G234"/>
    <mergeCell ref="D235:G235"/>
    <mergeCell ref="E238:H238"/>
    <mergeCell ref="D229:G229"/>
    <mergeCell ref="D230:G230"/>
    <mergeCell ref="D252:H252"/>
    <mergeCell ref="D240:H240"/>
    <mergeCell ref="D242:H242"/>
    <mergeCell ref="D244:H244"/>
    <mergeCell ref="D246:H246"/>
    <mergeCell ref="D231:G231"/>
    <mergeCell ref="D232:G232"/>
    <mergeCell ref="D222:G222"/>
    <mergeCell ref="D223:G223"/>
    <mergeCell ref="D224:G224"/>
    <mergeCell ref="D227:H227"/>
    <mergeCell ref="D218:G218"/>
    <mergeCell ref="D219:G219"/>
    <mergeCell ref="D220:G220"/>
    <mergeCell ref="D221:G221"/>
    <mergeCell ref="D214:G214"/>
    <mergeCell ref="D215:G215"/>
    <mergeCell ref="D216:G216"/>
    <mergeCell ref="D217:G217"/>
    <mergeCell ref="D210:G210"/>
    <mergeCell ref="D211:G211"/>
    <mergeCell ref="D212:G212"/>
    <mergeCell ref="D213:G21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Berti</dc:creator>
  <cp:keywords/>
  <dc:description/>
  <cp:lastModifiedBy>Tania Chiminazzo</cp:lastModifiedBy>
  <cp:lastPrinted>2014-10-03T15:30:40Z</cp:lastPrinted>
  <dcterms:created xsi:type="dcterms:W3CDTF">2014-10-03T13:15:07Z</dcterms:created>
  <dcterms:modified xsi:type="dcterms:W3CDTF">2014-10-03T15:33:18Z</dcterms:modified>
  <cp:category/>
  <cp:version/>
  <cp:contentType/>
  <cp:contentStatus/>
</cp:coreProperties>
</file>