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4240" windowHeight="12585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Tabelle1!$A$10:$H$1786</definedName>
    <definedName name="_xlnm.Print_Area" localSheetId="0">Tabelle1!$A$1:$H$1815</definedName>
  </definedNames>
  <calcPr calcId="125725"/>
</workbook>
</file>

<file path=xl/calcChain.xml><?xml version="1.0" encoding="utf-8"?>
<calcChain xmlns="http://schemas.openxmlformats.org/spreadsheetml/2006/main">
  <c r="H1786" i="1"/>
  <c r="H1785"/>
  <c r="H1784"/>
  <c r="H1783"/>
  <c r="H1782"/>
  <c r="H1781"/>
  <c r="H1780"/>
  <c r="H1779"/>
  <c r="H1778"/>
  <c r="H1777"/>
  <c r="A14"/>
  <c r="A15" s="1"/>
  <c r="A16" s="1"/>
  <c r="A19" s="1"/>
  <c r="A20" s="1"/>
  <c r="A21" s="1"/>
  <c r="A24" s="1"/>
  <c r="A25" s="1"/>
  <c r="A26" s="1"/>
  <c r="A31" s="1"/>
  <c r="A32" s="1"/>
  <c r="A34" s="1"/>
  <c r="A38" s="1"/>
  <c r="A41" s="1"/>
  <c r="A43" s="1"/>
  <c r="A47" s="1"/>
  <c r="A49" s="1"/>
  <c r="A53" s="1"/>
  <c r="A54" s="1"/>
  <c r="A58" s="1"/>
  <c r="A60" s="1"/>
  <c r="A66" s="1"/>
  <c r="A70" s="1"/>
  <c r="A71" s="1"/>
  <c r="A75" s="1"/>
  <c r="A76" s="1"/>
  <c r="A77" s="1"/>
  <c r="A78" s="1"/>
  <c r="A79" s="1"/>
  <c r="A80" s="1"/>
  <c r="A81" s="1"/>
  <c r="A83" s="1"/>
  <c r="A85" s="1"/>
  <c r="A87" s="1"/>
  <c r="A88" s="1"/>
  <c r="A89" s="1"/>
  <c r="A91" s="1"/>
  <c r="A93" s="1"/>
  <c r="A94" s="1"/>
  <c r="A95" s="1"/>
  <c r="A96" s="1"/>
  <c r="A100" s="1"/>
  <c r="A102" s="1"/>
  <c r="A103" s="1"/>
  <c r="A104" s="1"/>
  <c r="A106" s="1"/>
  <c r="A111" s="1"/>
  <c r="A115" s="1"/>
  <c r="A116" s="1"/>
  <c r="A117" s="1"/>
  <c r="A118" s="1"/>
  <c r="A122" s="1"/>
  <c r="A123" s="1"/>
  <c r="A125" s="1"/>
  <c r="A129" s="1"/>
  <c r="A131" s="1"/>
  <c r="A132" s="1"/>
  <c r="A133" s="1"/>
  <c r="A134" s="1"/>
  <c r="A139" s="1"/>
  <c r="A141" s="1"/>
  <c r="A143" s="1"/>
  <c r="A145" s="1"/>
  <c r="A149" s="1"/>
  <c r="A154" s="1"/>
  <c r="A155" s="1"/>
  <c r="A156" s="1"/>
  <c r="A157" s="1"/>
  <c r="A158" s="1"/>
  <c r="A159" s="1"/>
  <c r="A160" s="1"/>
  <c r="A161" s="1"/>
  <c r="A162" s="1"/>
  <c r="A166" s="1"/>
  <c r="A170" s="1"/>
  <c r="A175" s="1"/>
  <c r="A177" s="1"/>
  <c r="A181" s="1"/>
  <c r="A183" s="1"/>
  <c r="A184" s="1"/>
  <c r="A189" s="1"/>
  <c r="A191" s="1"/>
  <c r="A193" s="1"/>
  <c r="A194" s="1"/>
  <c r="A196" s="1"/>
  <c r="A197" s="1"/>
  <c r="A199" s="1"/>
  <c r="A200" s="1"/>
  <c r="A201" s="1"/>
  <c r="A203" s="1"/>
  <c r="A204" s="1"/>
  <c r="A208" s="1"/>
  <c r="A212" s="1"/>
  <c r="A217" s="1"/>
  <c r="A221" s="1"/>
  <c r="A223" s="1"/>
  <c r="A224" s="1"/>
  <c r="A225" s="1"/>
  <c r="A226" s="1"/>
  <c r="A227" s="1"/>
  <c r="A230" s="1"/>
  <c r="A231" s="1"/>
  <c r="A232" s="1"/>
  <c r="A233" s="1"/>
  <c r="A234" s="1"/>
  <c r="A235" s="1"/>
  <c r="A239" s="1"/>
  <c r="A241" s="1"/>
  <c r="A242" s="1"/>
  <c r="A247" s="1"/>
  <c r="A249" s="1"/>
  <c r="A253" s="1"/>
  <c r="A257" s="1"/>
  <c r="A261" s="1"/>
  <c r="A262" s="1"/>
  <c r="A266" s="1"/>
  <c r="A270" s="1"/>
  <c r="A272" s="1"/>
  <c r="A276" s="1"/>
  <c r="A281" s="1"/>
  <c r="A283" s="1"/>
  <c r="A285" s="1"/>
  <c r="A287" s="1"/>
  <c r="A288" s="1"/>
  <c r="A290" s="1"/>
  <c r="A291" s="1"/>
  <c r="A292" s="1"/>
  <c r="A293" s="1"/>
  <c r="A297" s="1"/>
  <c r="A299" s="1"/>
  <c r="A300" s="1"/>
  <c r="A302" s="1"/>
  <c r="A307" s="1"/>
  <c r="A308" s="1"/>
  <c r="A311" s="1"/>
  <c r="A313" s="1"/>
  <c r="A315" s="1"/>
  <c r="A316" s="1"/>
  <c r="A319" s="1"/>
  <c r="A324" s="1"/>
  <c r="A325" s="1"/>
  <c r="A329" s="1"/>
  <c r="A331" s="1"/>
  <c r="A333" s="1"/>
  <c r="A337" s="1"/>
  <c r="A338" s="1"/>
  <c r="A339" s="1"/>
  <c r="A340" s="1"/>
  <c r="A344" s="1"/>
  <c r="A345" s="1"/>
  <c r="A348" s="1"/>
  <c r="A349" s="1"/>
  <c r="A353" s="1"/>
  <c r="A354" s="1"/>
  <c r="A355" s="1"/>
  <c r="A356" s="1"/>
  <c r="A357" s="1"/>
  <c r="A359" s="1"/>
  <c r="A361" s="1"/>
  <c r="A363" s="1"/>
  <c r="A365" s="1"/>
  <c r="A369" s="1"/>
  <c r="A370" s="1"/>
  <c r="A371" s="1"/>
  <c r="A372" s="1"/>
  <c r="A374" s="1"/>
  <c r="A378" s="1"/>
  <c r="A380" s="1"/>
  <c r="A381" s="1"/>
  <c r="A382" s="1"/>
  <c r="A383" s="1"/>
  <c r="A385" s="1"/>
  <c r="A387" s="1"/>
  <c r="A389" s="1"/>
  <c r="A391" s="1"/>
  <c r="A392" s="1"/>
  <c r="A394" s="1"/>
  <c r="A396" s="1"/>
  <c r="A398" s="1"/>
  <c r="A400" s="1"/>
  <c r="A401" s="1"/>
  <c r="A402" s="1"/>
  <c r="A407" s="1"/>
  <c r="A408" s="1"/>
  <c r="A409" s="1"/>
  <c r="A412" s="1"/>
  <c r="A415" s="1"/>
  <c r="A419" s="1"/>
  <c r="A420" s="1"/>
  <c r="A423" s="1"/>
  <c r="A424" s="1"/>
  <c r="A428" s="1"/>
  <c r="A431" s="1"/>
  <c r="A434" s="1"/>
  <c r="A438" s="1"/>
  <c r="A442" s="1"/>
  <c r="A445" s="1"/>
  <c r="A448" s="1"/>
  <c r="A452" s="1"/>
  <c r="A455" s="1"/>
  <c r="A461" s="1"/>
  <c r="A462" s="1"/>
  <c r="A463" s="1"/>
  <c r="A464" s="1"/>
  <c r="A465" s="1"/>
  <c r="A466" s="1"/>
  <c r="A467" s="1"/>
  <c r="A472" s="1"/>
  <c r="A476" s="1"/>
  <c r="A478" s="1"/>
  <c r="A483" s="1"/>
  <c r="A484" s="1"/>
  <c r="A486" s="1"/>
  <c r="A487" s="1"/>
  <c r="A491" s="1"/>
  <c r="A492" s="1"/>
  <c r="A493" s="1"/>
  <c r="A494" s="1"/>
  <c r="A495" s="1"/>
  <c r="A499" s="1"/>
  <c r="A500" s="1"/>
  <c r="A501" s="1"/>
  <c r="A506" s="1"/>
  <c r="A507" s="1"/>
  <c r="A508" s="1"/>
  <c r="A513" s="1"/>
  <c r="A514" s="1"/>
  <c r="A518" s="1"/>
  <c r="A519" s="1"/>
  <c r="A524" s="1"/>
  <c r="A528" s="1"/>
  <c r="A529" s="1"/>
  <c r="A530" s="1"/>
  <c r="A534" s="1"/>
  <c r="A535" s="1"/>
  <c r="A536" s="1"/>
  <c r="A537" s="1"/>
  <c r="A538" s="1"/>
  <c r="A539" s="1"/>
  <c r="A543" s="1"/>
  <c r="A545" s="1"/>
  <c r="A546" s="1"/>
  <c r="A549" s="1"/>
  <c r="A550" s="1"/>
  <c r="A554" s="1"/>
  <c r="A559" s="1"/>
  <c r="A561" s="1"/>
  <c r="A562" s="1"/>
  <c r="A566" s="1"/>
  <c r="A569" s="1"/>
  <c r="A575" s="1"/>
  <c r="A576" s="1"/>
  <c r="A577" s="1"/>
  <c r="A578" s="1"/>
  <c r="A581" s="1"/>
  <c r="A586" s="1"/>
  <c r="A591" s="1"/>
  <c r="A593" s="1"/>
  <c r="A595" s="1"/>
  <c r="A596" s="1"/>
  <c r="A598" s="1"/>
  <c r="A599" s="1"/>
  <c r="A603" s="1"/>
  <c r="A605" s="1"/>
  <c r="A609" s="1"/>
  <c r="A611" s="1"/>
  <c r="A617" s="1"/>
  <c r="A622" s="1"/>
  <c r="A627" s="1"/>
  <c r="A633" s="1"/>
  <c r="A636" s="1"/>
  <c r="A640" s="1"/>
  <c r="A645" s="1"/>
  <c r="A649" s="1"/>
  <c r="A650" s="1"/>
  <c r="A655" s="1"/>
  <c r="A658" s="1"/>
  <c r="A659" s="1"/>
  <c r="A665" s="1"/>
  <c r="A667" s="1"/>
  <c r="A668" s="1"/>
  <c r="A669" s="1"/>
  <c r="A673" s="1"/>
  <c r="A675" s="1"/>
  <c r="A679" s="1"/>
  <c r="A681" s="1"/>
  <c r="A683" s="1"/>
  <c r="A687" s="1"/>
  <c r="A689" s="1"/>
  <c r="A691" s="1"/>
  <c r="A697" s="1"/>
  <c r="A701" s="1"/>
  <c r="A702" s="1"/>
  <c r="A703" s="1"/>
  <c r="A704" s="1"/>
  <c r="A706" s="1"/>
  <c r="A708" s="1"/>
  <c r="A710" s="1"/>
  <c r="A713" s="1"/>
  <c r="A719" s="1"/>
  <c r="A720" s="1"/>
  <c r="A724" s="1"/>
  <c r="A728" s="1"/>
  <c r="A729" s="1"/>
  <c r="A734" s="1"/>
  <c r="A735" s="1"/>
  <c r="A736" s="1"/>
  <c r="A737" s="1"/>
  <c r="A738" s="1"/>
  <c r="A743" s="1"/>
  <c r="A744" s="1"/>
  <c r="A748" s="1"/>
  <c r="A752" s="1"/>
  <c r="A756" s="1"/>
  <c r="A757" s="1"/>
  <c r="A761" s="1"/>
  <c r="A765" s="1"/>
  <c r="H1634"/>
  <c r="H1633"/>
  <c r="H1632"/>
  <c r="H1631"/>
  <c r="H1630"/>
  <c r="H1629"/>
  <c r="H1628"/>
  <c r="F1627"/>
  <c r="H1627" s="1"/>
  <c r="H1626"/>
  <c r="H1625"/>
  <c r="H1624"/>
  <c r="H1623"/>
  <c r="H1622"/>
  <c r="F1621"/>
  <c r="H1621" s="1"/>
  <c r="H1620"/>
  <c r="H1619"/>
  <c r="H1618"/>
  <c r="H1617"/>
  <c r="F1616"/>
  <c r="H1616" s="1"/>
  <c r="H1615"/>
  <c r="H1614"/>
  <c r="H1613"/>
  <c r="F1612"/>
  <c r="H1612" s="1"/>
  <c r="H1611"/>
  <c r="F1610"/>
  <c r="H1610" s="1"/>
  <c r="H1609"/>
  <c r="F1608"/>
  <c r="H1608" s="1"/>
  <c r="H1607"/>
  <c r="F1606"/>
  <c r="H1606" s="1"/>
  <c r="H1605"/>
  <c r="F1604"/>
  <c r="H1604" s="1"/>
  <c r="H1603"/>
  <c r="F1602"/>
  <c r="H1602" s="1"/>
  <c r="H1601"/>
  <c r="H1600"/>
  <c r="H1599"/>
  <c r="F1598"/>
  <c r="H1598" s="1"/>
  <c r="H1597"/>
  <c r="F1596"/>
  <c r="H1596" s="1"/>
  <c r="H1595"/>
  <c r="F1594"/>
  <c r="H1594" s="1"/>
  <c r="H1593"/>
  <c r="F1592"/>
  <c r="H1592" s="1"/>
  <c r="H1591"/>
  <c r="H1590"/>
  <c r="H1638"/>
  <c r="H1639"/>
  <c r="H1645"/>
  <c r="H1646" s="1"/>
  <c r="H1650"/>
  <c r="H1651" s="1"/>
  <c r="H1654"/>
  <c r="H1655"/>
  <c r="H1659"/>
  <c r="H1660"/>
  <c r="H1665"/>
  <c r="H1666"/>
  <c r="H1670"/>
  <c r="H1671" s="1"/>
  <c r="H1674"/>
  <c r="H1675" s="1"/>
  <c r="H1678"/>
  <c r="A766" l="1"/>
  <c r="A767" s="1"/>
  <c r="A771" s="1"/>
  <c r="A776" s="1"/>
  <c r="A781" s="1"/>
  <c r="A785" s="1"/>
  <c r="A791" s="1"/>
  <c r="A795" s="1"/>
  <c r="A796" s="1"/>
  <c r="A797" s="1"/>
  <c r="A798" s="1"/>
  <c r="A799" s="1"/>
  <c r="A803" s="1"/>
  <c r="A806" s="1"/>
  <c r="H1787"/>
  <c r="H1661"/>
  <c r="H1656"/>
  <c r="H1667"/>
  <c r="H1640"/>
  <c r="H1635"/>
  <c r="H1797" s="1"/>
  <c r="H1679"/>
  <c r="H1367"/>
  <c r="H1366"/>
  <c r="H1364"/>
  <c r="H1362"/>
  <c r="H1361"/>
  <c r="H1360"/>
  <c r="H1358"/>
  <c r="H1357"/>
  <c r="H1355"/>
  <c r="H1354"/>
  <c r="H1353"/>
  <c r="H1350"/>
  <c r="H1349"/>
  <c r="H1347"/>
  <c r="H1346"/>
  <c r="H1344"/>
  <c r="H1343"/>
  <c r="H1341"/>
  <c r="H1339"/>
  <c r="H1338"/>
  <c r="H1336"/>
  <c r="H1335"/>
  <c r="H1333"/>
  <c r="H1332"/>
  <c r="H1330"/>
  <c r="H1329"/>
  <c r="H1328"/>
  <c r="H1327"/>
  <c r="H1324"/>
  <c r="H1323"/>
  <c r="H1321"/>
  <c r="H1319"/>
  <c r="H1318"/>
  <c r="H1316"/>
  <c r="H1314"/>
  <c r="H1313"/>
  <c r="H1311"/>
  <c r="H1306"/>
  <c r="H1305"/>
  <c r="H1304"/>
  <c r="H1302"/>
  <c r="H1301"/>
  <c r="H1300"/>
  <c r="H1299"/>
  <c r="H1296"/>
  <c r="H1295"/>
  <c r="H1293"/>
  <c r="H1292"/>
  <c r="H1291"/>
  <c r="H1290"/>
  <c r="H1285"/>
  <c r="H1284"/>
  <c r="H1283"/>
  <c r="H1282"/>
  <c r="H1281"/>
  <c r="H1280"/>
  <c r="H1279"/>
  <c r="H1276"/>
  <c r="H1274"/>
  <c r="H1273"/>
  <c r="H1270"/>
  <c r="H1269"/>
  <c r="H1267"/>
  <c r="H1266"/>
  <c r="H1265"/>
  <c r="H1264"/>
  <c r="H1261"/>
  <c r="H1259"/>
  <c r="H1257"/>
  <c r="H1254"/>
  <c r="H1253"/>
  <c r="H1252"/>
  <c r="H1251"/>
  <c r="H1250"/>
  <c r="H1249"/>
  <c r="H1248"/>
  <c r="H1245"/>
  <c r="H1244"/>
  <c r="H1243"/>
  <c r="H1240"/>
  <c r="H1239"/>
  <c r="H1238"/>
  <c r="H1237"/>
  <c r="H1236"/>
  <c r="H1235"/>
  <c r="H1232"/>
  <c r="H1231"/>
  <c r="H1230"/>
  <c r="H1229"/>
  <c r="H1228"/>
  <c r="H1227"/>
  <c r="H1226"/>
  <c r="H1223"/>
  <c r="H1222"/>
  <c r="H1221"/>
  <c r="H1220"/>
  <c r="H1219"/>
  <c r="H1218"/>
  <c r="H1217"/>
  <c r="H1216"/>
  <c r="H1211"/>
  <c r="H1210"/>
  <c r="H1208"/>
  <c r="H1203"/>
  <c r="H1200"/>
  <c r="H1197"/>
  <c r="H1195"/>
  <c r="H1193"/>
  <c r="H1191"/>
  <c r="H1189"/>
  <c r="H1187"/>
  <c r="H1182"/>
  <c r="H1180"/>
  <c r="H1177"/>
  <c r="H1174"/>
  <c r="H1171"/>
  <c r="H1169"/>
  <c r="H1166"/>
  <c r="H1163"/>
  <c r="H1162"/>
  <c r="H1161"/>
  <c r="H1160"/>
  <c r="H1159"/>
  <c r="H1158"/>
  <c r="H1156"/>
  <c r="H1153"/>
  <c r="H1151"/>
  <c r="H1150"/>
  <c r="H1148"/>
  <c r="H1147"/>
  <c r="H1145"/>
  <c r="H1144"/>
  <c r="H1142"/>
  <c r="H1141"/>
  <c r="H1140"/>
  <c r="H1139"/>
  <c r="H1138"/>
  <c r="H1137"/>
  <c r="H1135"/>
  <c r="H1132"/>
  <c r="H1129"/>
  <c r="H1126"/>
  <c r="H1118"/>
  <c r="H1115"/>
  <c r="H1113"/>
  <c r="H1111"/>
  <c r="H1110"/>
  <c r="H1109"/>
  <c r="H1108"/>
  <c r="H1107"/>
  <c r="H1106"/>
  <c r="H1103"/>
  <c r="H1101"/>
  <c r="H1099"/>
  <c r="H1098"/>
  <c r="H1097"/>
  <c r="H1095"/>
  <c r="H1092"/>
  <c r="H1089"/>
  <c r="H1088"/>
  <c r="H1086"/>
  <c r="H1085"/>
  <c r="H1084"/>
  <c r="H1083"/>
  <c r="H1081"/>
  <c r="H1078"/>
  <c r="H1073"/>
  <c r="H1068"/>
  <c r="H1057"/>
  <c r="H1056"/>
  <c r="H1055"/>
  <c r="H1054"/>
  <c r="H1052"/>
  <c r="H1050"/>
  <c r="H1049"/>
  <c r="H1046"/>
  <c r="H1045"/>
  <c r="H1044"/>
  <c r="H1043"/>
  <c r="H1042"/>
  <c r="H1039"/>
  <c r="H1037"/>
  <c r="H1035"/>
  <c r="H1033"/>
  <c r="H1031"/>
  <c r="H1029"/>
  <c r="H1024"/>
  <c r="H1022"/>
  <c r="H1020"/>
  <c r="H1019"/>
  <c r="H1018"/>
  <c r="H1017"/>
  <c r="H1016"/>
  <c r="H1015"/>
  <c r="H1014"/>
  <c r="H1013"/>
  <c r="H1010"/>
  <c r="H1009"/>
  <c r="H1007"/>
  <c r="H1006"/>
  <c r="H1005"/>
  <c r="H1003"/>
  <c r="H1002"/>
  <c r="H1001"/>
  <c r="H998"/>
  <c r="H997"/>
  <c r="H995"/>
  <c r="H994"/>
  <c r="H993"/>
  <c r="H991"/>
  <c r="H990"/>
  <c r="H989"/>
  <c r="H988"/>
  <c r="H987"/>
  <c r="H982"/>
  <c r="H981"/>
  <c r="H980"/>
  <c r="H979"/>
  <c r="H978"/>
  <c r="H977"/>
  <c r="H976"/>
  <c r="H975"/>
  <c r="H974"/>
  <c r="H971"/>
  <c r="H970"/>
  <c r="H969"/>
  <c r="H968"/>
  <c r="H967"/>
  <c r="H966"/>
  <c r="H965"/>
  <c r="H964"/>
  <c r="H961"/>
  <c r="H959"/>
  <c r="H958"/>
  <c r="H957"/>
  <c r="H955"/>
  <c r="H954"/>
  <c r="H953"/>
  <c r="H952"/>
  <c r="H951"/>
  <c r="H950"/>
  <c r="H945"/>
  <c r="H946" s="1"/>
  <c r="H941"/>
  <c r="H940"/>
  <c r="H939"/>
  <c r="H938"/>
  <c r="H936"/>
  <c r="H935"/>
  <c r="H933"/>
  <c r="H931"/>
  <c r="H929"/>
  <c r="H928"/>
  <c r="H927"/>
  <c r="H926"/>
  <c r="H925"/>
  <c r="H924"/>
  <c r="H922"/>
  <c r="H921"/>
  <c r="H916"/>
  <c r="H915"/>
  <c r="H913"/>
  <c r="H912"/>
  <c r="H910"/>
  <c r="H909"/>
  <c r="H904"/>
  <c r="H901"/>
  <c r="H899"/>
  <c r="H898"/>
  <c r="H895"/>
  <c r="H893"/>
  <c r="H891"/>
  <c r="H889"/>
  <c r="H886"/>
  <c r="H884"/>
  <c r="H883"/>
  <c r="H880"/>
  <c r="H879"/>
  <c r="H878"/>
  <c r="H875"/>
  <c r="H874"/>
  <c r="H872"/>
  <c r="H870"/>
  <c r="H867"/>
  <c r="H866"/>
  <c r="H863"/>
  <c r="H861"/>
  <c r="H860"/>
  <c r="H859"/>
  <c r="H856"/>
  <c r="H855"/>
  <c r="H854"/>
  <c r="H853"/>
  <c r="H852"/>
  <c r="H850"/>
  <c r="H849"/>
  <c r="H848"/>
  <c r="H847"/>
  <c r="H846"/>
  <c r="H845"/>
  <c r="H842"/>
  <c r="H841"/>
  <c r="H839"/>
  <c r="H838"/>
  <c r="H837"/>
  <c r="H836"/>
  <c r="H835"/>
  <c r="H834"/>
  <c r="H832"/>
  <c r="H831"/>
  <c r="H830"/>
  <c r="H829"/>
  <c r="H828"/>
  <c r="H825"/>
  <c r="H823"/>
  <c r="H822"/>
  <c r="H820"/>
  <c r="H817"/>
  <c r="H815"/>
  <c r="H813"/>
  <c r="H1373"/>
  <c r="H1375"/>
  <c r="H1376"/>
  <c r="H1377"/>
  <c r="H1378"/>
  <c r="H1379"/>
  <c r="H1380"/>
  <c r="H1381"/>
  <c r="H1382"/>
  <c r="H1383"/>
  <c r="H1384"/>
  <c r="H1387"/>
  <c r="H1388" s="1"/>
  <c r="H1390"/>
  <c r="H1391"/>
  <c r="H1392"/>
  <c r="H1393"/>
  <c r="H1394"/>
  <c r="H1395"/>
  <c r="H1396"/>
  <c r="H1397"/>
  <c r="H1398"/>
  <c r="H1399"/>
  <c r="H1400"/>
  <c r="H1404"/>
  <c r="H1405"/>
  <c r="H1406"/>
  <c r="H1407"/>
  <c r="H1409"/>
  <c r="H1410"/>
  <c r="H1412"/>
  <c r="H1413"/>
  <c r="H1414"/>
  <c r="H1417"/>
  <c r="H1418"/>
  <c r="H1422"/>
  <c r="H1423"/>
  <c r="H1425"/>
  <c r="H1426"/>
  <c r="H1427"/>
  <c r="H1429"/>
  <c r="H1430"/>
  <c r="H1431"/>
  <c r="H1434"/>
  <c r="H1435"/>
  <c r="H1438"/>
  <c r="H1439"/>
  <c r="H1440"/>
  <c r="H1441"/>
  <c r="H1442"/>
  <c r="H1443"/>
  <c r="H1444"/>
  <c r="H1445"/>
  <c r="H1446"/>
  <c r="H1447"/>
  <c r="H1448"/>
  <c r="H1449"/>
  <c r="H1450"/>
  <c r="H1451"/>
  <c r="H1452"/>
  <c r="H1453"/>
  <c r="H1454"/>
  <c r="H1455"/>
  <c r="H1456"/>
  <c r="H1457"/>
  <c r="H1458"/>
  <c r="H1459"/>
  <c r="H1460"/>
  <c r="H1461"/>
  <c r="H1462"/>
  <c r="H1463"/>
  <c r="H1465"/>
  <c r="H1466"/>
  <c r="H1467"/>
  <c r="H1468"/>
  <c r="H1469"/>
  <c r="H1470"/>
  <c r="H1473"/>
  <c r="H1474"/>
  <c r="H1475"/>
  <c r="H1476"/>
  <c r="H1477"/>
  <c r="H1478"/>
  <c r="H1479"/>
  <c r="H1480"/>
  <c r="H1481"/>
  <c r="H1482"/>
  <c r="H1483"/>
  <c r="H1484"/>
  <c r="H1485"/>
  <c r="H1486"/>
  <c r="H1487"/>
  <c r="H1488"/>
  <c r="H1489"/>
  <c r="H1492"/>
  <c r="H1493"/>
  <c r="H1494"/>
  <c r="H1495"/>
  <c r="H1496"/>
  <c r="H1497"/>
  <c r="H1498"/>
  <c r="H1499"/>
  <c r="H1500"/>
  <c r="H1501"/>
  <c r="H1502"/>
  <c r="H1503"/>
  <c r="H1504"/>
  <c r="H1508"/>
  <c r="H1509"/>
  <c r="H1512"/>
  <c r="H1513"/>
  <c r="H1514"/>
  <c r="H1515"/>
  <c r="H1516"/>
  <c r="H1517"/>
  <c r="H1518"/>
  <c r="H1521"/>
  <c r="H1522" s="1"/>
  <c r="H1524"/>
  <c r="H1525"/>
  <c r="H1526"/>
  <c r="H1528"/>
  <c r="H1529"/>
  <c r="H1530"/>
  <c r="H1533"/>
  <c r="H1534"/>
  <c r="H1535"/>
  <c r="H1536"/>
  <c r="H1537"/>
  <c r="H1538"/>
  <c r="H1539"/>
  <c r="H1541"/>
  <c r="H1543"/>
  <c r="H1546"/>
  <c r="H1547"/>
  <c r="H13"/>
  <c r="H14"/>
  <c r="H15"/>
  <c r="H16"/>
  <c r="H1716"/>
  <c r="H1717"/>
  <c r="H1721"/>
  <c r="H1722" s="1"/>
  <c r="H1725"/>
  <c r="H1726" s="1"/>
  <c r="H1729"/>
  <c r="H1730" s="1"/>
  <c r="H1733"/>
  <c r="H1734" s="1"/>
  <c r="H1737"/>
  <c r="H1738" s="1"/>
  <c r="H1742"/>
  <c r="H1743"/>
  <c r="H1579"/>
  <c r="H1578"/>
  <c r="H1577"/>
  <c r="H1576"/>
  <c r="H1575"/>
  <c r="H1574"/>
  <c r="H1573"/>
  <c r="H1572"/>
  <c r="H1571"/>
  <c r="H1570"/>
  <c r="H1569"/>
  <c r="H1568"/>
  <c r="H1565"/>
  <c r="H1564"/>
  <c r="H1561"/>
  <c r="H1560"/>
  <c r="H1559"/>
  <c r="H1558"/>
  <c r="H1557"/>
  <c r="H1556"/>
  <c r="H1555"/>
  <c r="H1554"/>
  <c r="H1553"/>
  <c r="H1552"/>
  <c r="H1551"/>
  <c r="H1548"/>
  <c r="H1586"/>
  <c r="H1587" s="1"/>
  <c r="H1682"/>
  <c r="H1683" s="1"/>
  <c r="H1686"/>
  <c r="H1687"/>
  <c r="H1691"/>
  <c r="H1692" s="1"/>
  <c r="H1697"/>
  <c r="H1698" s="1"/>
  <c r="H1701"/>
  <c r="H1702" s="1"/>
  <c r="H1707"/>
  <c r="H1708" s="1"/>
  <c r="H1712"/>
  <c r="H1713" s="1"/>
  <c r="H1749"/>
  <c r="H1750" s="1"/>
  <c r="H1754"/>
  <c r="H1755" s="1"/>
  <c r="H1760"/>
  <c r="H1761" s="1"/>
  <c r="H1766"/>
  <c r="H1767" s="1"/>
  <c r="H1772"/>
  <c r="H1773" s="1"/>
  <c r="A813" l="1"/>
  <c r="A815" s="1"/>
  <c r="A817" s="1"/>
  <c r="A820" s="1"/>
  <c r="A822" s="1"/>
  <c r="A823" s="1"/>
  <c r="A825" s="1"/>
  <c r="A828" s="1"/>
  <c r="A829" s="1"/>
  <c r="A830" s="1"/>
  <c r="A831" s="1"/>
  <c r="A832" s="1"/>
  <c r="A834" s="1"/>
  <c r="A835" s="1"/>
  <c r="A836" s="1"/>
  <c r="A837" s="1"/>
  <c r="A838" s="1"/>
  <c r="A839" s="1"/>
  <c r="A841" s="1"/>
  <c r="A842" s="1"/>
  <c r="A845" s="1"/>
  <c r="A846" s="1"/>
  <c r="A847" s="1"/>
  <c r="A848" s="1"/>
  <c r="A849" s="1"/>
  <c r="A850" s="1"/>
  <c r="A852" s="1"/>
  <c r="A853" s="1"/>
  <c r="A854" s="1"/>
  <c r="A855" s="1"/>
  <c r="A856" s="1"/>
  <c r="A859" s="1"/>
  <c r="A860" s="1"/>
  <c r="A861" s="1"/>
  <c r="A863" s="1"/>
  <c r="A866" s="1"/>
  <c r="A867" s="1"/>
  <c r="A870" s="1"/>
  <c r="A872" s="1"/>
  <c r="A874" s="1"/>
  <c r="A875" s="1"/>
  <c r="A878" s="1"/>
  <c r="A879" s="1"/>
  <c r="A880" s="1"/>
  <c r="A883" s="1"/>
  <c r="A884" s="1"/>
  <c r="A886" s="1"/>
  <c r="A889" s="1"/>
  <c r="A891" s="1"/>
  <c r="A893" s="1"/>
  <c r="A895" s="1"/>
  <c r="A898" s="1"/>
  <c r="A899" s="1"/>
  <c r="A901" s="1"/>
  <c r="A904" s="1"/>
  <c r="A909" s="1"/>
  <c r="A910" s="1"/>
  <c r="A912" s="1"/>
  <c r="A913" s="1"/>
  <c r="A915" s="1"/>
  <c r="A916" s="1"/>
  <c r="A921" s="1"/>
  <c r="A922" s="1"/>
  <c r="A924" s="1"/>
  <c r="A925" s="1"/>
  <c r="A926" s="1"/>
  <c r="A927" s="1"/>
  <c r="A928" s="1"/>
  <c r="A929" s="1"/>
  <c r="A931" s="1"/>
  <c r="A933" s="1"/>
  <c r="A935" s="1"/>
  <c r="A936" s="1"/>
  <c r="A938" s="1"/>
  <c r="A939" s="1"/>
  <c r="A940" s="1"/>
  <c r="A941" s="1"/>
  <c r="A945" s="1"/>
  <c r="A950" s="1"/>
  <c r="A951" s="1"/>
  <c r="A952" s="1"/>
  <c r="A953" s="1"/>
  <c r="A954" s="1"/>
  <c r="A955" s="1"/>
  <c r="A957" s="1"/>
  <c r="A958" s="1"/>
  <c r="A959" s="1"/>
  <c r="A961" s="1"/>
  <c r="A964" s="1"/>
  <c r="A965" s="1"/>
  <c r="A966" s="1"/>
  <c r="A967" s="1"/>
  <c r="A968" s="1"/>
  <c r="A969" s="1"/>
  <c r="A970" s="1"/>
  <c r="A971" s="1"/>
  <c r="A974" s="1"/>
  <c r="A975" s="1"/>
  <c r="A976" s="1"/>
  <c r="A977" s="1"/>
  <c r="A978" s="1"/>
  <c r="A979" s="1"/>
  <c r="A980" s="1"/>
  <c r="A981" s="1"/>
  <c r="A982" s="1"/>
  <c r="A987" s="1"/>
  <c r="A988" s="1"/>
  <c r="A989" s="1"/>
  <c r="A990" s="1"/>
  <c r="A991" s="1"/>
  <c r="A993" s="1"/>
  <c r="A994" s="1"/>
  <c r="A995" s="1"/>
  <c r="A997" s="1"/>
  <c r="A998" s="1"/>
  <c r="A1001" s="1"/>
  <c r="A1002" s="1"/>
  <c r="A1003" s="1"/>
  <c r="A1005" s="1"/>
  <c r="A1006" s="1"/>
  <c r="A1007" s="1"/>
  <c r="A1009" s="1"/>
  <c r="A1010" s="1"/>
  <c r="A1013" s="1"/>
  <c r="A1014" s="1"/>
  <c r="A1015" s="1"/>
  <c r="A1016" s="1"/>
  <c r="A1017" s="1"/>
  <c r="A1018" s="1"/>
  <c r="A1019" s="1"/>
  <c r="A1020" s="1"/>
  <c r="A1022" s="1"/>
  <c r="A1024" s="1"/>
  <c r="A1029" s="1"/>
  <c r="A1031" s="1"/>
  <c r="A1033" s="1"/>
  <c r="A1035" s="1"/>
  <c r="A1037" s="1"/>
  <c r="A1039" s="1"/>
  <c r="A1042" s="1"/>
  <c r="A1043" s="1"/>
  <c r="A1044" s="1"/>
  <c r="A1045" s="1"/>
  <c r="A1046" s="1"/>
  <c r="A1049" s="1"/>
  <c r="A1050" s="1"/>
  <c r="A1052" s="1"/>
  <c r="A1054" s="1"/>
  <c r="A1055" s="1"/>
  <c r="A1056" s="1"/>
  <c r="A1057" s="1"/>
  <c r="A1067" s="1"/>
  <c r="A1073" s="1"/>
  <c r="A1078" s="1"/>
  <c r="A1081" s="1"/>
  <c r="A1083" s="1"/>
  <c r="A1084" s="1"/>
  <c r="A1085" s="1"/>
  <c r="A1086" s="1"/>
  <c r="A1088" s="1"/>
  <c r="A1089" s="1"/>
  <c r="A1092" s="1"/>
  <c r="A1095" s="1"/>
  <c r="A1097" s="1"/>
  <c r="A1098" s="1"/>
  <c r="A1099" s="1"/>
  <c r="A1101" s="1"/>
  <c r="A1103" s="1"/>
  <c r="A1106" s="1"/>
  <c r="A1107" s="1"/>
  <c r="A1108" s="1"/>
  <c r="A1109" s="1"/>
  <c r="A1110" s="1"/>
  <c r="A1111" s="1"/>
  <c r="A1113" s="1"/>
  <c r="A1115" s="1"/>
  <c r="A1118" s="1"/>
  <c r="A1126" s="1"/>
  <c r="A1129" s="1"/>
  <c r="A1132" s="1"/>
  <c r="A1135" s="1"/>
  <c r="A1137" s="1"/>
  <c r="A1138" s="1"/>
  <c r="A1139" s="1"/>
  <c r="A1140" s="1"/>
  <c r="A1141" s="1"/>
  <c r="A1142" s="1"/>
  <c r="A1144" s="1"/>
  <c r="A1145" s="1"/>
  <c r="A1147" s="1"/>
  <c r="A1148" s="1"/>
  <c r="A1150" s="1"/>
  <c r="A1151" s="1"/>
  <c r="A1153" s="1"/>
  <c r="A1156" s="1"/>
  <c r="A1158" s="1"/>
  <c r="A1159" s="1"/>
  <c r="A1160" s="1"/>
  <c r="A1161" s="1"/>
  <c r="A1162" s="1"/>
  <c r="A1163" s="1"/>
  <c r="A1166" s="1"/>
  <c r="A1169" s="1"/>
  <c r="A1171" s="1"/>
  <c r="A1174" s="1"/>
  <c r="A1177" s="1"/>
  <c r="A1180" s="1"/>
  <c r="A1182" s="1"/>
  <c r="A1187" s="1"/>
  <c r="A1189" s="1"/>
  <c r="A1191" s="1"/>
  <c r="A1193" s="1"/>
  <c r="A1195" s="1"/>
  <c r="A1197" s="1"/>
  <c r="A1200" s="1"/>
  <c r="A1203" s="1"/>
  <c r="A1208" s="1"/>
  <c r="A1210" s="1"/>
  <c r="A1211" s="1"/>
  <c r="A1216" s="1"/>
  <c r="A1217" s="1"/>
  <c r="A1218" s="1"/>
  <c r="A1219" s="1"/>
  <c r="A1220" s="1"/>
  <c r="A1221" s="1"/>
  <c r="A1222" s="1"/>
  <c r="A1223" s="1"/>
  <c r="A1226" s="1"/>
  <c r="A1227" s="1"/>
  <c r="A1228" s="1"/>
  <c r="A1229" s="1"/>
  <c r="A1230" s="1"/>
  <c r="A1231" s="1"/>
  <c r="A1232" s="1"/>
  <c r="A1235" s="1"/>
  <c r="A1236" s="1"/>
  <c r="A1237" s="1"/>
  <c r="A1238" s="1"/>
  <c r="A1239" s="1"/>
  <c r="A1240" s="1"/>
  <c r="A1243" s="1"/>
  <c r="A1244" s="1"/>
  <c r="A1245" s="1"/>
  <c r="A1248" s="1"/>
  <c r="A1249" s="1"/>
  <c r="A1250" s="1"/>
  <c r="A1251" s="1"/>
  <c r="A1252" s="1"/>
  <c r="A1253" s="1"/>
  <c r="A1254" s="1"/>
  <c r="A1257" s="1"/>
  <c r="A1259" s="1"/>
  <c r="A1261" s="1"/>
  <c r="A1264" s="1"/>
  <c r="A1265" s="1"/>
  <c r="A1266" s="1"/>
  <c r="A1267" s="1"/>
  <c r="A1269" s="1"/>
  <c r="A1270" s="1"/>
  <c r="A1273" s="1"/>
  <c r="A1274" s="1"/>
  <c r="A1276" s="1"/>
  <c r="A1279" s="1"/>
  <c r="A1280" s="1"/>
  <c r="A1281" s="1"/>
  <c r="A1282" s="1"/>
  <c r="A1283" s="1"/>
  <c r="A1284" s="1"/>
  <c r="A1285" s="1"/>
  <c r="A1290" s="1"/>
  <c r="A1291" s="1"/>
  <c r="A1292" s="1"/>
  <c r="A1293" s="1"/>
  <c r="A1295" s="1"/>
  <c r="A1296" s="1"/>
  <c r="A1299" s="1"/>
  <c r="A1300" s="1"/>
  <c r="A1301" s="1"/>
  <c r="A1302" s="1"/>
  <c r="A1304" s="1"/>
  <c r="A1305" s="1"/>
  <c r="A1306" s="1"/>
  <c r="A1311" s="1"/>
  <c r="A1313" s="1"/>
  <c r="A1314" s="1"/>
  <c r="A1316" s="1"/>
  <c r="A1318" s="1"/>
  <c r="A1319" s="1"/>
  <c r="A1321" s="1"/>
  <c r="A1323" s="1"/>
  <c r="A1324" s="1"/>
  <c r="A1327" s="1"/>
  <c r="A1328" s="1"/>
  <c r="A1329" s="1"/>
  <c r="A1330" s="1"/>
  <c r="A1332" s="1"/>
  <c r="A1333" s="1"/>
  <c r="A1335" s="1"/>
  <c r="A1336" s="1"/>
  <c r="A1338" s="1"/>
  <c r="A1339" s="1"/>
  <c r="A1341" s="1"/>
  <c r="A1343" s="1"/>
  <c r="A1344" s="1"/>
  <c r="A1346" s="1"/>
  <c r="A1347" s="1"/>
  <c r="A1349" s="1"/>
  <c r="A1350" s="1"/>
  <c r="A1353" s="1"/>
  <c r="A1354" s="1"/>
  <c r="A1355" s="1"/>
  <c r="A1357" s="1"/>
  <c r="A1358" s="1"/>
  <c r="A1360" s="1"/>
  <c r="A1361" s="1"/>
  <c r="A1362" s="1"/>
  <c r="A1364" s="1"/>
  <c r="A1366" s="1"/>
  <c r="A1367" s="1"/>
  <c r="A1373" s="1"/>
  <c r="A1375" s="1"/>
  <c r="A1376" s="1"/>
  <c r="A1377" s="1"/>
  <c r="A1378" s="1"/>
  <c r="A1379" s="1"/>
  <c r="A1380" s="1"/>
  <c r="A1381" s="1"/>
  <c r="A1382" s="1"/>
  <c r="A1383" s="1"/>
  <c r="A1384" s="1"/>
  <c r="A1387" s="1"/>
  <c r="A1390" s="1"/>
  <c r="A1391" s="1"/>
  <c r="A1392" s="1"/>
  <c r="A1393" s="1"/>
  <c r="A1394" s="1"/>
  <c r="A1395" s="1"/>
  <c r="A1396" s="1"/>
  <c r="A1397" s="1"/>
  <c r="A1398" s="1"/>
  <c r="A1399" s="1"/>
  <c r="A1400" s="1"/>
  <c r="A1404" s="1"/>
  <c r="A1405" s="1"/>
  <c r="A1406" s="1"/>
  <c r="A1407" s="1"/>
  <c r="A1409" s="1"/>
  <c r="A1410" s="1"/>
  <c r="A1412" s="1"/>
  <c r="A1413" s="1"/>
  <c r="A1414" s="1"/>
  <c r="A1417" s="1"/>
  <c r="A1418" s="1"/>
  <c r="A1422" s="1"/>
  <c r="A1423" s="1"/>
  <c r="A1425" s="1"/>
  <c r="A1426" s="1"/>
  <c r="A1427" s="1"/>
  <c r="A1429" s="1"/>
  <c r="A1430" s="1"/>
  <c r="A1431" s="1"/>
  <c r="A1434" s="1"/>
  <c r="A1435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5" s="1"/>
  <c r="A1466" s="1"/>
  <c r="A1467" s="1"/>
  <c r="A1468" s="1"/>
  <c r="A1469" s="1"/>
  <c r="A1470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8" s="1"/>
  <c r="A1509" s="1"/>
  <c r="A1512" s="1"/>
  <c r="A1513" s="1"/>
  <c r="A1514" s="1"/>
  <c r="A1515" s="1"/>
  <c r="A1516" s="1"/>
  <c r="A1517" s="1"/>
  <c r="A1518" s="1"/>
  <c r="A1521" s="1"/>
  <c r="A1524" s="1"/>
  <c r="A1525" s="1"/>
  <c r="A1526" s="1"/>
  <c r="A1528" s="1"/>
  <c r="A1529" s="1"/>
  <c r="A1530" s="1"/>
  <c r="A1533" s="1"/>
  <c r="A1534" s="1"/>
  <c r="A1535" s="1"/>
  <c r="A1536" s="1"/>
  <c r="A1537" s="1"/>
  <c r="A1538" s="1"/>
  <c r="A1539" s="1"/>
  <c r="A1541" s="1"/>
  <c r="A1543" s="1"/>
  <c r="A1546" s="1"/>
  <c r="A1547" s="1"/>
  <c r="A1548" s="1"/>
  <c r="A1551" s="1"/>
  <c r="A1552" s="1"/>
  <c r="A1553" s="1"/>
  <c r="A1554" s="1"/>
  <c r="A1555" s="1"/>
  <c r="A1556" s="1"/>
  <c r="A1557" s="1"/>
  <c r="A1558" s="1"/>
  <c r="A1559" s="1"/>
  <c r="A1560" s="1"/>
  <c r="A1561" s="1"/>
  <c r="A1564" s="1"/>
  <c r="A1565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6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8" s="1"/>
  <c r="A1639" s="1"/>
  <c r="A1645" s="1"/>
  <c r="A1650" s="1"/>
  <c r="A1654" s="1"/>
  <c r="A1655" s="1"/>
  <c r="A1659" s="1"/>
  <c r="A1660" s="1"/>
  <c r="A1665" s="1"/>
  <c r="A1666" s="1"/>
  <c r="A1670" s="1"/>
  <c r="A1674" s="1"/>
  <c r="A1678" s="1"/>
  <c r="A1682" s="1"/>
  <c r="A1686" s="1"/>
  <c r="A1687" s="1"/>
  <c r="A1691" s="1"/>
  <c r="A1697" s="1"/>
  <c r="A1701" s="1"/>
  <c r="A1707" s="1"/>
  <c r="A1712" s="1"/>
  <c r="A1716" s="1"/>
  <c r="A1717" s="1"/>
  <c r="A1721" s="1"/>
  <c r="A1725" s="1"/>
  <c r="A1729" s="1"/>
  <c r="A1733" s="1"/>
  <c r="A1737" s="1"/>
  <c r="A1742" s="1"/>
  <c r="A1743" s="1"/>
  <c r="A1749" s="1"/>
  <c r="A1754" s="1"/>
  <c r="A1760" s="1"/>
  <c r="A1766" s="1"/>
  <c r="A1772" s="1"/>
  <c r="A1777" s="1"/>
  <c r="A1778" s="1"/>
  <c r="A1779" s="1"/>
  <c r="A1780" s="1"/>
  <c r="A1781" s="1"/>
  <c r="A1782" s="1"/>
  <c r="A1783" s="1"/>
  <c r="A1784" s="1"/>
  <c r="A1785" s="1"/>
  <c r="A1786" s="1"/>
  <c r="H1419"/>
  <c r="H1212"/>
  <c r="H917"/>
  <c r="H1058"/>
  <c r="H1119"/>
  <c r="H905"/>
  <c r="H942"/>
  <c r="H1286"/>
  <c r="H1183"/>
  <c r="H1436"/>
  <c r="H983"/>
  <c r="H1025"/>
  <c r="H1204"/>
  <c r="H1307"/>
  <c r="H1368"/>
  <c r="H1505"/>
  <c r="H1471"/>
  <c r="H1432"/>
  <c r="H1415"/>
  <c r="H1519"/>
  <c r="H1510"/>
  <c r="H1401"/>
  <c r="H1385"/>
  <c r="H1490"/>
  <c r="H1544"/>
  <c r="H1531"/>
  <c r="H1744"/>
  <c r="H1718"/>
  <c r="H1566"/>
  <c r="H1549"/>
  <c r="H1562"/>
  <c r="H1688"/>
  <c r="H1580"/>
  <c r="H1059" l="1"/>
  <c r="H1120" s="1"/>
  <c r="H1369"/>
  <c r="H1581"/>
  <c r="H806" l="1"/>
  <c r="H807" s="1"/>
  <c r="H803"/>
  <c r="H804" s="1"/>
  <c r="H799"/>
  <c r="H798"/>
  <c r="H797"/>
  <c r="H796"/>
  <c r="H795"/>
  <c r="H791"/>
  <c r="H792" s="1"/>
  <c r="H785"/>
  <c r="H786" s="1"/>
  <c r="H781"/>
  <c r="H782" s="1"/>
  <c r="H776"/>
  <c r="H777" s="1"/>
  <c r="H771"/>
  <c r="H772" s="1"/>
  <c r="H767"/>
  <c r="H766"/>
  <c r="H765"/>
  <c r="H761"/>
  <c r="H762" s="1"/>
  <c r="H757"/>
  <c r="H756"/>
  <c r="H752"/>
  <c r="H753" s="1"/>
  <c r="H748"/>
  <c r="H749" s="1"/>
  <c r="H744"/>
  <c r="H743"/>
  <c r="H738"/>
  <c r="H737"/>
  <c r="H736"/>
  <c r="H735"/>
  <c r="H734"/>
  <c r="H729"/>
  <c r="H728"/>
  <c r="H724"/>
  <c r="H725" s="1"/>
  <c r="H720"/>
  <c r="H719"/>
  <c r="H713"/>
  <c r="H714" s="1"/>
  <c r="H710"/>
  <c r="H708"/>
  <c r="H706"/>
  <c r="H704"/>
  <c r="H703"/>
  <c r="H702"/>
  <c r="H701"/>
  <c r="H697"/>
  <c r="H698" s="1"/>
  <c r="H691"/>
  <c r="H689"/>
  <c r="H687"/>
  <c r="H683"/>
  <c r="H681"/>
  <c r="H679"/>
  <c r="H675"/>
  <c r="H673"/>
  <c r="H669"/>
  <c r="H668"/>
  <c r="H667"/>
  <c r="H665"/>
  <c r="H659"/>
  <c r="H658"/>
  <c r="H655"/>
  <c r="H656" s="1"/>
  <c r="H650"/>
  <c r="H649"/>
  <c r="H645"/>
  <c r="H646" s="1"/>
  <c r="H640"/>
  <c r="H641" s="1"/>
  <c r="H636"/>
  <c r="H637" s="1"/>
  <c r="H633"/>
  <c r="H634" s="1"/>
  <c r="H627"/>
  <c r="H628" s="1"/>
  <c r="H622"/>
  <c r="H623" s="1"/>
  <c r="H617"/>
  <c r="H618" s="1"/>
  <c r="H611"/>
  <c r="H609"/>
  <c r="H605"/>
  <c r="H603"/>
  <c r="H599"/>
  <c r="H598"/>
  <c r="H596"/>
  <c r="H595"/>
  <c r="H593"/>
  <c r="H591"/>
  <c r="H586"/>
  <c r="H587" s="1"/>
  <c r="H581"/>
  <c r="H582" s="1"/>
  <c r="H578"/>
  <c r="H577"/>
  <c r="H576"/>
  <c r="H575"/>
  <c r="H569"/>
  <c r="H570" s="1"/>
  <c r="H566"/>
  <c r="H567" s="1"/>
  <c r="H562"/>
  <c r="H561"/>
  <c r="H559"/>
  <c r="H554"/>
  <c r="H555" s="1"/>
  <c r="H550"/>
  <c r="H549"/>
  <c r="H546"/>
  <c r="H545"/>
  <c r="H543"/>
  <c r="H539"/>
  <c r="H538"/>
  <c r="H537"/>
  <c r="H536"/>
  <c r="H535"/>
  <c r="H534"/>
  <c r="H530"/>
  <c r="H529"/>
  <c r="H528"/>
  <c r="H524"/>
  <c r="H525" s="1"/>
  <c r="H519"/>
  <c r="H518"/>
  <c r="H514"/>
  <c r="H513"/>
  <c r="H508"/>
  <c r="H507"/>
  <c r="H506"/>
  <c r="H501"/>
  <c r="H500"/>
  <c r="H499"/>
  <c r="H495"/>
  <c r="H494"/>
  <c r="H493"/>
  <c r="H492"/>
  <c r="H491"/>
  <c r="H487"/>
  <c r="H486"/>
  <c r="H484"/>
  <c r="H483"/>
  <c r="H478"/>
  <c r="H476"/>
  <c r="H472"/>
  <c r="H473" s="1"/>
  <c r="H467"/>
  <c r="H466"/>
  <c r="H465"/>
  <c r="H464"/>
  <c r="H463"/>
  <c r="H462"/>
  <c r="H461"/>
  <c r="H455"/>
  <c r="H456" s="1"/>
  <c r="H452"/>
  <c r="H453" s="1"/>
  <c r="H448"/>
  <c r="H449" s="1"/>
  <c r="H445"/>
  <c r="H446" s="1"/>
  <c r="H442"/>
  <c r="H443" s="1"/>
  <c r="H438"/>
  <c r="H439" s="1"/>
  <c r="H434"/>
  <c r="H435" s="1"/>
  <c r="H431"/>
  <c r="H432" s="1"/>
  <c r="H428"/>
  <c r="H429" s="1"/>
  <c r="H424"/>
  <c r="H423"/>
  <c r="H420"/>
  <c r="H419"/>
  <c r="H415"/>
  <c r="H416" s="1"/>
  <c r="H412"/>
  <c r="H413" s="1"/>
  <c r="H409"/>
  <c r="H408"/>
  <c r="H407"/>
  <c r="H402"/>
  <c r="H401"/>
  <c r="H400"/>
  <c r="H398"/>
  <c r="H396"/>
  <c r="H394"/>
  <c r="H392"/>
  <c r="H391"/>
  <c r="H389"/>
  <c r="H387"/>
  <c r="H385"/>
  <c r="H383"/>
  <c r="H382"/>
  <c r="H381"/>
  <c r="H380"/>
  <c r="H378"/>
  <c r="H374"/>
  <c r="H372"/>
  <c r="H371"/>
  <c r="H370"/>
  <c r="H369"/>
  <c r="H365"/>
  <c r="H363"/>
  <c r="H361"/>
  <c r="H359"/>
  <c r="H357"/>
  <c r="H356"/>
  <c r="H355"/>
  <c r="H354"/>
  <c r="H353"/>
  <c r="H349"/>
  <c r="H348"/>
  <c r="H345"/>
  <c r="H344"/>
  <c r="H340"/>
  <c r="H339"/>
  <c r="H338"/>
  <c r="H337"/>
  <c r="H333"/>
  <c r="H331"/>
  <c r="H329"/>
  <c r="H325"/>
  <c r="H324"/>
  <c r="H319"/>
  <c r="H320" s="1"/>
  <c r="H316"/>
  <c r="H315"/>
  <c r="H313"/>
  <c r="H311"/>
  <c r="H308"/>
  <c r="H307"/>
  <c r="H302"/>
  <c r="H300"/>
  <c r="H299"/>
  <c r="H297"/>
  <c r="H293"/>
  <c r="H292"/>
  <c r="H291"/>
  <c r="H290"/>
  <c r="H288"/>
  <c r="H287"/>
  <c r="H285"/>
  <c r="H283"/>
  <c r="H281"/>
  <c r="H276"/>
  <c r="H277" s="1"/>
  <c r="H272"/>
  <c r="H270"/>
  <c r="H266"/>
  <c r="H267" s="1"/>
  <c r="H262"/>
  <c r="H261"/>
  <c r="H257"/>
  <c r="H258" s="1"/>
  <c r="H253"/>
  <c r="H254" s="1"/>
  <c r="H249"/>
  <c r="H247"/>
  <c r="H242"/>
  <c r="H241"/>
  <c r="H239"/>
  <c r="H235"/>
  <c r="H234"/>
  <c r="H233"/>
  <c r="H232"/>
  <c r="H231"/>
  <c r="H230"/>
  <c r="H227"/>
  <c r="H226"/>
  <c r="H225"/>
  <c r="H224"/>
  <c r="H223"/>
  <c r="H221"/>
  <c r="H217"/>
  <c r="H218" s="1"/>
  <c r="H212"/>
  <c r="H213" s="1"/>
  <c r="H208"/>
  <c r="H209" s="1"/>
  <c r="H204"/>
  <c r="H203"/>
  <c r="H201"/>
  <c r="H200"/>
  <c r="H199"/>
  <c r="H197"/>
  <c r="H196"/>
  <c r="H194"/>
  <c r="H193"/>
  <c r="H191"/>
  <c r="H189"/>
  <c r="H184"/>
  <c r="H183"/>
  <c r="H181"/>
  <c r="H177"/>
  <c r="H175"/>
  <c r="H170"/>
  <c r="H171" s="1"/>
  <c r="H166"/>
  <c r="H167" s="1"/>
  <c r="H162"/>
  <c r="H161"/>
  <c r="H160"/>
  <c r="H159"/>
  <c r="H158"/>
  <c r="H157"/>
  <c r="H156"/>
  <c r="H155"/>
  <c r="H154"/>
  <c r="H149"/>
  <c r="H150" s="1"/>
  <c r="H145"/>
  <c r="H143"/>
  <c r="H141"/>
  <c r="H139"/>
  <c r="H134"/>
  <c r="H133"/>
  <c r="H132"/>
  <c r="H131"/>
  <c r="H129"/>
  <c r="H125"/>
  <c r="H123"/>
  <c r="H122"/>
  <c r="H118"/>
  <c r="H117"/>
  <c r="H116"/>
  <c r="H115"/>
  <c r="H111"/>
  <c r="H112" s="1"/>
  <c r="H106"/>
  <c r="H104"/>
  <c r="H103"/>
  <c r="H102"/>
  <c r="H100"/>
  <c r="H96"/>
  <c r="H95"/>
  <c r="H94"/>
  <c r="H93"/>
  <c r="H91"/>
  <c r="H89"/>
  <c r="H88"/>
  <c r="H87"/>
  <c r="H85"/>
  <c r="H83"/>
  <c r="H81"/>
  <c r="H80"/>
  <c r="H79"/>
  <c r="H78"/>
  <c r="H77"/>
  <c r="H76"/>
  <c r="H75"/>
  <c r="H71"/>
  <c r="H70"/>
  <c r="H66"/>
  <c r="H67" s="1"/>
  <c r="H60"/>
  <c r="H58"/>
  <c r="H54"/>
  <c r="H53"/>
  <c r="H49"/>
  <c r="H47"/>
  <c r="H43"/>
  <c r="H41"/>
  <c r="H38"/>
  <c r="H39" s="1"/>
  <c r="H34"/>
  <c r="H32"/>
  <c r="H31"/>
  <c r="H26"/>
  <c r="H25"/>
  <c r="H24"/>
  <c r="H21"/>
  <c r="H20"/>
  <c r="H19"/>
  <c r="H515" l="1"/>
  <c r="H551"/>
  <c r="H612"/>
  <c r="H651"/>
  <c r="H346"/>
  <c r="H61"/>
  <c r="H185"/>
  <c r="H684"/>
  <c r="H745"/>
  <c r="H72"/>
  <c r="H146"/>
  <c r="H178"/>
  <c r="H326"/>
  <c r="H660"/>
  <c r="H334"/>
  <c r="H520"/>
  <c r="H531"/>
  <c r="H721"/>
  <c r="H119"/>
  <c r="H126"/>
  <c r="H410"/>
  <c r="H421"/>
  <c r="H540"/>
  <c r="H600"/>
  <c r="H800"/>
  <c r="H22"/>
  <c r="H236"/>
  <c r="H294"/>
  <c r="H303"/>
  <c r="H670"/>
  <c r="H676"/>
  <c r="H758"/>
  <c r="H768"/>
  <c r="H17"/>
  <c r="H135"/>
  <c r="H163"/>
  <c r="H27"/>
  <c r="H35"/>
  <c r="H44"/>
  <c r="H55"/>
  <c r="H350"/>
  <c r="H375"/>
  <c r="H403"/>
  <c r="H479"/>
  <c r="H496"/>
  <c r="H502"/>
  <c r="H509"/>
  <c r="H606"/>
  <c r="H692"/>
  <c r="H50"/>
  <c r="H97"/>
  <c r="H205"/>
  <c r="H309"/>
  <c r="H341"/>
  <c r="H563"/>
  <c r="H711"/>
  <c r="H730"/>
  <c r="H107"/>
  <c r="H228"/>
  <c r="H263"/>
  <c r="H273"/>
  <c r="H317"/>
  <c r="H468"/>
  <c r="H488"/>
  <c r="H579"/>
  <c r="H739"/>
  <c r="H243"/>
  <c r="H250"/>
  <c r="H366"/>
  <c r="H425"/>
  <c r="H547"/>
  <c r="H1792" l="1"/>
  <c r="H1793"/>
  <c r="H1794" l="1"/>
  <c r="H1798" s="1"/>
  <c r="H1796" l="1"/>
</calcChain>
</file>

<file path=xl/sharedStrings.xml><?xml version="1.0" encoding="utf-8"?>
<sst xmlns="http://schemas.openxmlformats.org/spreadsheetml/2006/main" count="4933" uniqueCount="2604">
  <si>
    <t>01</t>
  </si>
  <si>
    <t>01.01</t>
  </si>
  <si>
    <t>01.01.01</t>
  </si>
  <si>
    <t>1</t>
  </si>
  <si>
    <t>h</t>
  </si>
  <si>
    <t>2</t>
  </si>
  <si>
    <t>3</t>
  </si>
  <si>
    <t>4</t>
  </si>
  <si>
    <t>01.01.02</t>
  </si>
  <si>
    <t>01.01.03</t>
  </si>
  <si>
    <t>01.02</t>
  </si>
  <si>
    <t>01.02.01</t>
  </si>
  <si>
    <t>3.b</t>
  </si>
  <si>
    <t>3.d</t>
  </si>
  <si>
    <t>4.a</t>
  </si>
  <si>
    <t>01.02.03</t>
  </si>
  <si>
    <t>3.e</t>
  </si>
  <si>
    <t>01.02.05</t>
  </si>
  <si>
    <t>5</t>
  </si>
  <si>
    <t>5.e</t>
  </si>
  <si>
    <t>01.02.06</t>
  </si>
  <si>
    <t>1.b</t>
  </si>
  <si>
    <t>2.b</t>
  </si>
  <si>
    <t>01.02.08</t>
  </si>
  <si>
    <t>3.a</t>
  </si>
  <si>
    <t>m2</t>
  </si>
  <si>
    <t>01.02.11</t>
  </si>
  <si>
    <t>d</t>
  </si>
  <si>
    <t>02</t>
  </si>
  <si>
    <t>02.01</t>
  </si>
  <si>
    <t>02.01.01</t>
  </si>
  <si>
    <t>1.c</t>
  </si>
  <si>
    <t>m3</t>
  </si>
  <si>
    <t>02.01.02</t>
  </si>
  <si>
    <t>02.01.03</t>
  </si>
  <si>
    <t>1.f</t>
  </si>
  <si>
    <t>1.i</t>
  </si>
  <si>
    <t>1.j</t>
  </si>
  <si>
    <t>m2cm</t>
  </si>
  <si>
    <t>1.l</t>
  </si>
  <si>
    <t>1.q</t>
  </si>
  <si>
    <t>1.r</t>
  </si>
  <si>
    <t>6</t>
  </si>
  <si>
    <t>6.a</t>
  </si>
  <si>
    <t>7</t>
  </si>
  <si>
    <t>7.a</t>
  </si>
  <si>
    <t>m</t>
  </si>
  <si>
    <t>8</t>
  </si>
  <si>
    <t>8.j</t>
  </si>
  <si>
    <t>cm</t>
  </si>
  <si>
    <t>8.p</t>
  </si>
  <si>
    <t>8.t</t>
  </si>
  <si>
    <t>9</t>
  </si>
  <si>
    <t>9.a</t>
  </si>
  <si>
    <t>10</t>
  </si>
  <si>
    <t>10.a</t>
  </si>
  <si>
    <t>11</t>
  </si>
  <si>
    <t>12</t>
  </si>
  <si>
    <t>13</t>
  </si>
  <si>
    <t>02.01.04</t>
  </si>
  <si>
    <t>1.h</t>
  </si>
  <si>
    <t>t</t>
  </si>
  <si>
    <t>2.n</t>
  </si>
  <si>
    <t>2.o</t>
  </si>
  <si>
    <t>2.p</t>
  </si>
  <si>
    <t>3.c</t>
  </si>
  <si>
    <t>02.02</t>
  </si>
  <si>
    <t>02.02.01</t>
  </si>
  <si>
    <t>02.02.03</t>
  </si>
  <si>
    <t>1.a</t>
  </si>
  <si>
    <t>1.d</t>
  </si>
  <si>
    <t>02.02.04</t>
  </si>
  <si>
    <t>2.a</t>
  </si>
  <si>
    <t>02.02.05</t>
  </si>
  <si>
    <t>02.04</t>
  </si>
  <si>
    <t>02.04.10</t>
  </si>
  <si>
    <t>2.f</t>
  </si>
  <si>
    <t>8.a</t>
  </si>
  <si>
    <t>02.04.20</t>
  </si>
  <si>
    <t>02.05</t>
  </si>
  <si>
    <t>02.05.01</t>
  </si>
  <si>
    <t>kg</t>
  </si>
  <si>
    <t>1.g</t>
  </si>
  <si>
    <t>1.k</t>
  </si>
  <si>
    <t>1.m</t>
  </si>
  <si>
    <t>1.n</t>
  </si>
  <si>
    <t>02.05.02</t>
  </si>
  <si>
    <t>02.05.03</t>
  </si>
  <si>
    <t>02.07</t>
  </si>
  <si>
    <t>02.07.01</t>
  </si>
  <si>
    <t>8.b</t>
  </si>
  <si>
    <t>11.a</t>
  </si>
  <si>
    <t>02.07.03</t>
  </si>
  <si>
    <t>6.c</t>
  </si>
  <si>
    <t>02.09</t>
  </si>
  <si>
    <t>02.09.01</t>
  </si>
  <si>
    <t>7.c</t>
  </si>
  <si>
    <t>19</t>
  </si>
  <si>
    <t>19.a</t>
  </si>
  <si>
    <t>19.b</t>
  </si>
  <si>
    <t>20</t>
  </si>
  <si>
    <t>20.a</t>
  </si>
  <si>
    <t>20.b</t>
  </si>
  <si>
    <t>20.c</t>
  </si>
  <si>
    <t>21</t>
  </si>
  <si>
    <t>21.a</t>
  </si>
  <si>
    <t>21.b</t>
  </si>
  <si>
    <t>02.09.02</t>
  </si>
  <si>
    <t>5.b</t>
  </si>
  <si>
    <t>02.09.07</t>
  </si>
  <si>
    <t>02.10</t>
  </si>
  <si>
    <t>02.10.01</t>
  </si>
  <si>
    <t>02.10.02</t>
  </si>
  <si>
    <t>02.10.03</t>
  </si>
  <si>
    <t>02.10.04</t>
  </si>
  <si>
    <t>2.e</t>
  </si>
  <si>
    <t>02.11</t>
  </si>
  <si>
    <t>02.11.01</t>
  </si>
  <si>
    <t>02.11.02</t>
  </si>
  <si>
    <t>02.11.03</t>
  </si>
  <si>
    <t>02.11.04</t>
  </si>
  <si>
    <t>02.11.05</t>
  </si>
  <si>
    <t>02.11.06</t>
  </si>
  <si>
    <t>4.b</t>
  </si>
  <si>
    <t>02.11.07</t>
  </si>
  <si>
    <t>02.12</t>
  </si>
  <si>
    <t>02.12.01</t>
  </si>
  <si>
    <t>9.c</t>
  </si>
  <si>
    <t>13.B</t>
  </si>
  <si>
    <t>16</t>
  </si>
  <si>
    <t>16.a</t>
  </si>
  <si>
    <t>16.d</t>
  </si>
  <si>
    <t>17</t>
  </si>
  <si>
    <t>17.a</t>
  </si>
  <si>
    <t>17.d</t>
  </si>
  <si>
    <t>22.a</t>
  </si>
  <si>
    <t>23</t>
  </si>
  <si>
    <t>02.12.02</t>
  </si>
  <si>
    <t>2.c</t>
  </si>
  <si>
    <t>2.g</t>
  </si>
  <si>
    <t>02.15</t>
  </si>
  <si>
    <t>02.15.01</t>
  </si>
  <si>
    <t>6.b</t>
  </si>
  <si>
    <t>02.15.02</t>
  </si>
  <si>
    <t>4.c</t>
  </si>
  <si>
    <t>02.15.04</t>
  </si>
  <si>
    <t>02.16</t>
  </si>
  <si>
    <t>02.16.01</t>
  </si>
  <si>
    <t>02.16.02</t>
  </si>
  <si>
    <t>02.16.04</t>
  </si>
  <si>
    <t>4.d</t>
  </si>
  <si>
    <t>DN 200 mm</t>
  </si>
  <si>
    <t>02.16.05</t>
  </si>
  <si>
    <t>02.16.06</t>
  </si>
  <si>
    <t>02.16.07</t>
  </si>
  <si>
    <t>30x30</t>
  </si>
  <si>
    <t>40x40</t>
  </si>
  <si>
    <t>50x50</t>
  </si>
  <si>
    <t>1.e</t>
  </si>
  <si>
    <t>80x80</t>
  </si>
  <si>
    <t>02.16.08</t>
  </si>
  <si>
    <t>400x400mm, 20-30kg</t>
  </si>
  <si>
    <t>500x500mm, 75/85kg</t>
  </si>
  <si>
    <t>600x600mm, 110-120kg</t>
  </si>
  <si>
    <t>02.16.09</t>
  </si>
  <si>
    <t>11.f</t>
  </si>
  <si>
    <t>12.b</t>
  </si>
  <si>
    <t>13.a</t>
  </si>
  <si>
    <t>15</t>
  </si>
  <si>
    <t>15.b</t>
  </si>
  <si>
    <t>24</t>
  </si>
  <si>
    <t>02.17</t>
  </si>
  <si>
    <t>02.17.01</t>
  </si>
  <si>
    <t>02.17.03</t>
  </si>
  <si>
    <t>02.17.04</t>
  </si>
  <si>
    <t>02.17.05</t>
  </si>
  <si>
    <t>02.17.06</t>
  </si>
  <si>
    <t>02.18</t>
  </si>
  <si>
    <t>02.18.09</t>
  </si>
  <si>
    <t>%</t>
  </si>
  <si>
    <t>02.18.10</t>
  </si>
  <si>
    <t>02.18.11</t>
  </si>
  <si>
    <t>02.18.12</t>
  </si>
  <si>
    <t>02.19</t>
  </si>
  <si>
    <t>02.19.02</t>
  </si>
  <si>
    <t>02.19.05</t>
  </si>
  <si>
    <t>02.19.06</t>
  </si>
  <si>
    <t>02.19.07</t>
  </si>
  <si>
    <t>02.19.10</t>
  </si>
  <si>
    <t>03</t>
  </si>
  <si>
    <t>03.01</t>
  </si>
  <si>
    <t>03.01.01</t>
  </si>
  <si>
    <t>03.02</t>
  </si>
  <si>
    <t>03.02.01</t>
  </si>
  <si>
    <t>03.02.02</t>
  </si>
  <si>
    <t>2.d</t>
  </si>
  <si>
    <t>03.03</t>
  </si>
  <si>
    <t>03.03.01</t>
  </si>
  <si>
    <t>03.03.02</t>
  </si>
  <si>
    <t>03.03.04</t>
  </si>
  <si>
    <t>03.04</t>
  </si>
  <si>
    <t>03.04.01</t>
  </si>
  <si>
    <t>03.05</t>
  </si>
  <si>
    <t>03.05.02</t>
  </si>
  <si>
    <t>03.05.04</t>
  </si>
  <si>
    <t>03.06</t>
  </si>
  <si>
    <t>03.06.01</t>
  </si>
  <si>
    <t>03.06.02</t>
  </si>
  <si>
    <t>03.06.03</t>
  </si>
  <si>
    <t>03.07</t>
  </si>
  <si>
    <t>03.07.01</t>
  </si>
  <si>
    <t>7.b</t>
  </si>
  <si>
    <t>03.07.02</t>
  </si>
  <si>
    <t>03.09</t>
  </si>
  <si>
    <t>03.09.01</t>
  </si>
  <si>
    <t>03.10</t>
  </si>
  <si>
    <t>03.10.03</t>
  </si>
  <si>
    <t>03.10.04</t>
  </si>
  <si>
    <t>03.12</t>
  </si>
  <si>
    <t>04</t>
  </si>
  <si>
    <t>04.01</t>
  </si>
  <si>
    <t>04.01.03</t>
  </si>
  <si>
    <t>04.01.04</t>
  </si>
  <si>
    <t>04.03</t>
  </si>
  <si>
    <t>04.03.03</t>
  </si>
  <si>
    <t>04.05</t>
  </si>
  <si>
    <t>04.05.01</t>
  </si>
  <si>
    <t>5.a</t>
  </si>
  <si>
    <t>22</t>
  </si>
  <si>
    <t>22.b</t>
  </si>
  <si>
    <t>25</t>
  </si>
  <si>
    <t>04.05.02</t>
  </si>
  <si>
    <t>04.05.03</t>
  </si>
  <si>
    <t>05</t>
  </si>
  <si>
    <t>05.01</t>
  </si>
  <si>
    <t>05.01.02</t>
  </si>
  <si>
    <t>05.02</t>
  </si>
  <si>
    <t>05.02.02</t>
  </si>
  <si>
    <t>05.03</t>
  </si>
  <si>
    <t>05.03.02</t>
  </si>
  <si>
    <t>06</t>
  </si>
  <si>
    <t>06.02</t>
  </si>
  <si>
    <t>06.02.02</t>
  </si>
  <si>
    <t>06.02.04</t>
  </si>
  <si>
    <t>06.02.06</t>
  </si>
  <si>
    <t>06.03</t>
  </si>
  <si>
    <t>06.03.02</t>
  </si>
  <si>
    <t>06.04</t>
  </si>
  <si>
    <t>06.04.01</t>
  </si>
  <si>
    <t>06.06</t>
  </si>
  <si>
    <t>06.06.01</t>
  </si>
  <si>
    <t>06.06.02</t>
  </si>
  <si>
    <t>07</t>
  </si>
  <si>
    <t>07.01</t>
  </si>
  <si>
    <t>07.01.01</t>
  </si>
  <si>
    <t>3.f</t>
  </si>
  <si>
    <t>07.01.02</t>
  </si>
  <si>
    <t>07.01.03</t>
  </si>
  <si>
    <t>10.d</t>
  </si>
  <si>
    <t>14</t>
  </si>
  <si>
    <t>14.c</t>
  </si>
  <si>
    <t>07.01.04</t>
  </si>
  <si>
    <t>3.i</t>
  </si>
  <si>
    <t>08</t>
  </si>
  <si>
    <t>08.02</t>
  </si>
  <si>
    <t>08.02.02</t>
  </si>
  <si>
    <t>08.02.04</t>
  </si>
  <si>
    <t>ø 12</t>
  </si>
  <si>
    <t>08.02.05</t>
  </si>
  <si>
    <t>09</t>
  </si>
  <si>
    <t>09.02</t>
  </si>
  <si>
    <t>09.02.02</t>
  </si>
  <si>
    <t>09.03</t>
  </si>
  <si>
    <t>09.03.02</t>
  </si>
  <si>
    <t>3.k</t>
  </si>
  <si>
    <t>09.03.04</t>
  </si>
  <si>
    <t>09.05</t>
  </si>
  <si>
    <t>09.05.02</t>
  </si>
  <si>
    <t>09.06</t>
  </si>
  <si>
    <t>09.06.03</t>
  </si>
  <si>
    <t>09.06.04</t>
  </si>
  <si>
    <t>09.06.05</t>
  </si>
  <si>
    <t>09.06.06</t>
  </si>
  <si>
    <t>09.07</t>
  </si>
  <si>
    <t>09.07.01</t>
  </si>
  <si>
    <t>09.07.03</t>
  </si>
  <si>
    <t>09.08</t>
  </si>
  <si>
    <t>09.08.01</t>
  </si>
  <si>
    <t>10.01</t>
  </si>
  <si>
    <t>10.01.01</t>
  </si>
  <si>
    <t>10.03</t>
  </si>
  <si>
    <t>10.03.01</t>
  </si>
  <si>
    <t>10.07</t>
  </si>
  <si>
    <t>10.07.01</t>
  </si>
  <si>
    <t>12.01</t>
  </si>
  <si>
    <t>12.01.04</t>
  </si>
  <si>
    <t>12.01.05</t>
  </si>
  <si>
    <t>5.c</t>
  </si>
  <si>
    <t>5.d</t>
  </si>
  <si>
    <t>12.01.07</t>
  </si>
  <si>
    <t>12.01.09</t>
  </si>
  <si>
    <t>13.01</t>
  </si>
  <si>
    <t>14.01</t>
  </si>
  <si>
    <t>16.01</t>
  </si>
  <si>
    <t>16.01.01</t>
  </si>
  <si>
    <t>51</t>
  </si>
  <si>
    <t>51.04</t>
  </si>
  <si>
    <t>51.04.31</t>
  </si>
  <si>
    <t>53</t>
  </si>
  <si>
    <t>53.02</t>
  </si>
  <si>
    <t>53.02.01</t>
  </si>
  <si>
    <t>53.02.02</t>
  </si>
  <si>
    <t>53.02.05</t>
  </si>
  <si>
    <t>53.10</t>
  </si>
  <si>
    <t>53.10.04</t>
  </si>
  <si>
    <t>53.10.05</t>
  </si>
  <si>
    <t>53.10.06</t>
  </si>
  <si>
    <t>53.10.07</t>
  </si>
  <si>
    <t>53.10.10</t>
  </si>
  <si>
    <t>53.11</t>
  </si>
  <si>
    <t>53.11.10</t>
  </si>
  <si>
    <t>53.11.12</t>
  </si>
  <si>
    <t>54</t>
  </si>
  <si>
    <t>54.02</t>
  </si>
  <si>
    <t>54.02.20</t>
  </si>
  <si>
    <t>54.10</t>
  </si>
  <si>
    <t>54.10.03</t>
  </si>
  <si>
    <t>55</t>
  </si>
  <si>
    <t>55.02</t>
  </si>
  <si>
    <t>55.02.04</t>
  </si>
  <si>
    <t>56</t>
  </si>
  <si>
    <t>56.07</t>
  </si>
  <si>
    <t>56.07.01</t>
  </si>
  <si>
    <t>56.07.02</t>
  </si>
  <si>
    <t>56.07.05</t>
  </si>
  <si>
    <t>56.20</t>
  </si>
  <si>
    <t>56.20.01</t>
  </si>
  <si>
    <t>56.20.05</t>
  </si>
  <si>
    <t>56.20.10</t>
  </si>
  <si>
    <t>56.20.15</t>
  </si>
  <si>
    <t>56.21</t>
  </si>
  <si>
    <t>56.21.02</t>
  </si>
  <si>
    <t>58</t>
  </si>
  <si>
    <t>58.03</t>
  </si>
  <si>
    <t>58.03.01</t>
  </si>
  <si>
    <t>1.B</t>
  </si>
  <si>
    <t>71</t>
  </si>
  <si>
    <t>71.80</t>
  </si>
  <si>
    <t>71.80.01</t>
  </si>
  <si>
    <t>78</t>
  </si>
  <si>
    <t>78.10</t>
  </si>
  <si>
    <t>78.10.01</t>
  </si>
  <si>
    <t>85</t>
  </si>
  <si>
    <t>85.15</t>
  </si>
  <si>
    <t>85.15.01</t>
  </si>
  <si>
    <t>86</t>
  </si>
  <si>
    <t>86.01</t>
  </si>
  <si>
    <t>86.01.02</t>
  </si>
  <si>
    <t>Elementarpreise</t>
  </si>
  <si>
    <t>Stundenlöhne</t>
  </si>
  <si>
    <t>Baugewerbe</t>
  </si>
  <si>
    <t>Hochspez. Facharbeiter</t>
  </si>
  <si>
    <t>Spez. Facharbeiter</t>
  </si>
  <si>
    <t>Qualifizierter Facharbeiter</t>
  </si>
  <si>
    <t>Arbeiter</t>
  </si>
  <si>
    <t>SUMME Baugewerbe</t>
  </si>
  <si>
    <t>Metallsektor</t>
  </si>
  <si>
    <t>Arbeiter 5. Stufe</t>
  </si>
  <si>
    <t>Arbeiter 4. Stufe</t>
  </si>
  <si>
    <t>Arbeiter 3. Stufe</t>
  </si>
  <si>
    <t>SUMME Metallsektor</t>
  </si>
  <si>
    <t>Holzsektor</t>
  </si>
  <si>
    <t>Hochspez. Arbeiter</t>
  </si>
  <si>
    <t>Facharbeiter</t>
  </si>
  <si>
    <t>SUMME Holzsektor</t>
  </si>
  <si>
    <t>Mieten</t>
  </si>
  <si>
    <t>Fahrzeuge</t>
  </si>
  <si>
    <t>Lastkraftwagen</t>
  </si>
  <si>
    <t>Lastkraftwagen Nutzlast über 4,0 t bis zu 8,0 t</t>
  </si>
  <si>
    <t>Lastkraftwagen Nutzlast über 10,50 t bis zu 14,00 t</t>
  </si>
  <si>
    <t>Lastwagen</t>
  </si>
  <si>
    <t>Lastwagen Lastwagen 33t</t>
  </si>
  <si>
    <t>SUMME Fahrzeuge</t>
  </si>
  <si>
    <t>Erdbewegungsmaschinen</t>
  </si>
  <si>
    <t>Bagger auf Raupen</t>
  </si>
  <si>
    <t>Bagger auf Raupen über 102 kW bis zu 152 kW (137 - 204 PS)</t>
  </si>
  <si>
    <t>SUMME Erdbewegungsmaschinen</t>
  </si>
  <si>
    <t>Kräne - Aufzugwinden</t>
  </si>
  <si>
    <t>Mobilkran</t>
  </si>
  <si>
    <t>Kranwagen:</t>
  </si>
  <si>
    <t>Kranwagen: 35t</t>
  </si>
  <si>
    <t>SUMME Kräne - Aufzugwinden</t>
  </si>
  <si>
    <t>Kompressoren</t>
  </si>
  <si>
    <t>Kompressor</t>
  </si>
  <si>
    <t>Kompressor über 3,00 m3/min bis zu 6,00 m3/min</t>
  </si>
  <si>
    <t>Aufpreis Hammer</t>
  </si>
  <si>
    <t>Aufpreis Hammer Aufpreis weiterer Hammer</t>
  </si>
  <si>
    <t>SUMME Kompressoren</t>
  </si>
  <si>
    <t>Arbeits- und Schutzgerüste</t>
  </si>
  <si>
    <t>Standgerüst-Stahlrohre:</t>
  </si>
  <si>
    <t>Standgerüst-Stahlrohre: 3,5kN/m2, ersten 4 Wochen</t>
  </si>
  <si>
    <t>Standgerüst-Stahlrohre: für jeden folgenden Kalendertag</t>
  </si>
  <si>
    <t>SUMME Arbeits- und Schutzgerüste</t>
  </si>
  <si>
    <t>Container</t>
  </si>
  <si>
    <t>Container:</t>
  </si>
  <si>
    <t>Container: 12 m3</t>
  </si>
  <si>
    <t>Transportkosten Container:</t>
  </si>
  <si>
    <t>Transportkosten Container: bis 10 km</t>
  </si>
  <si>
    <t>St</t>
  </si>
  <si>
    <t>SUMME Container</t>
  </si>
  <si>
    <t>Baumeisterarbeiten</t>
  </si>
  <si>
    <t>Abbrucharbeiten</t>
  </si>
  <si>
    <t>Totalabbruch</t>
  </si>
  <si>
    <t>Totalabbruch Gebäude:</t>
  </si>
  <si>
    <t>Totalabbruch Gebäude: Konstruktion aus Betonblock- oder Ziegelmauerwerk, Massiv- oder Hohlsteindecken, Dachkonstruktion aus Holz, Stahl oder wie Decken</t>
  </si>
  <si>
    <t>SUMME Totalabbruch</t>
  </si>
  <si>
    <t>Teilabbruch</t>
  </si>
  <si>
    <t>Teilabbruch Gebäude:</t>
  </si>
  <si>
    <t>Teilabbruch Gebäude: Konstruktion aus Betonblock- oder Ziegelmauerwerk, Holzbalkendecken, Stahlträgern, Kappengewölbe</t>
  </si>
  <si>
    <t>Teilabbruch Gebäude: Konstruktion aus Betonblock- oder Ziegelmauerwerk, Massiv- oder Hohlsteindecken, Dachkonstruktion aus Holz, Stahl oder wie Decken</t>
  </si>
  <si>
    <t>SUMME Teilabbruch</t>
  </si>
  <si>
    <t>Abtragen von Bauteilen</t>
  </si>
  <si>
    <t>Abtragen:</t>
  </si>
  <si>
    <t>*Abtragen: Deckenverkleidung</t>
  </si>
  <si>
    <t>Abtragen: Plattenboden</t>
  </si>
  <si>
    <t>Abtragen: Betonestrich</t>
  </si>
  <si>
    <t>Abtragen: Wand- und Deckenputz</t>
  </si>
  <si>
    <t>*Abtragen: PVC-Fußboden</t>
  </si>
  <si>
    <t>*Abtragen: Bühnenverkleidung</t>
  </si>
  <si>
    <t>Ausbauen von Fenster- und Türstock</t>
  </si>
  <si>
    <t>Aufnehmen Pflaster:</t>
  </si>
  <si>
    <t>Aufnehmen Pflaster: Abbruch von Pflasterbelag</t>
  </si>
  <si>
    <t>Abheben von Randstein</t>
  </si>
  <si>
    <t>Abheben von Randstein Randsteine aus Naturstein</t>
  </si>
  <si>
    <t>Kernbohrungen in Beton und Stahlbeton</t>
  </si>
  <si>
    <t>Kernbohrungen in Beton und Stahlbeton D = 92 mm</t>
  </si>
  <si>
    <t>Kernbohrungen in Beton und Stahlbeton D = 182 mm</t>
  </si>
  <si>
    <t>Kernbohrungen in Beton und Stahlbeton D = 300 mm</t>
  </si>
  <si>
    <t>Säge- oder Seilsägeschnitt von Betonmauern und Stahlbetonmauern</t>
  </si>
  <si>
    <t>Säge- oder Seilsägeschnitt von Betonmauern und Stahlbetonmauern Schneiden von Wänden, normaler Schnitt</t>
  </si>
  <si>
    <t>Säge- oder Seilsägeschnitt in Beton und Stahlbeton</t>
  </si>
  <si>
    <t>Säge- oder Seilsägeschnitt in Beton und Stahlbeton Schneiden von Deckenplatten, normaler Schnitt</t>
  </si>
  <si>
    <t>*Abtragen Abwasserleitung</t>
  </si>
  <si>
    <t>lfm</t>
  </si>
  <si>
    <t>*Abtransport und Entsorgung der Container</t>
  </si>
  <si>
    <t>pauschal</t>
  </si>
  <si>
    <t>*Abtragen von innenliegenden Verschattungen</t>
  </si>
  <si>
    <t>SUMME Abtragen von Bauteilen</t>
  </si>
  <si>
    <t>Deponiegebühren</t>
  </si>
  <si>
    <t>Deponiegebühren für Bodenaushub</t>
  </si>
  <si>
    <t>*Deponiegebühren für Bodenaushub Kl.1/C: Sand-Kies-Gemisch mit Schluff und Ton</t>
  </si>
  <si>
    <t>Deponiegebühren für Bauschutt</t>
  </si>
  <si>
    <t>Deponiegebühren für Bauschutt Kl.3/A: Bauschutt mit 10% Beimengungen</t>
  </si>
  <si>
    <t>Deponiegebühren für Bauschutt Kl.3/B: Bauschutt mit 20% Beimengungen</t>
  </si>
  <si>
    <t>Deponiegebühren für Bauschutt Kl.3/C: Bauschutt mit 30% Beimengungen</t>
  </si>
  <si>
    <t>Deponiegebühren für Kunststoff und Holz</t>
  </si>
  <si>
    <t>Deponiegebühren für Kunststoff und Holz Kl.5/SP: Sperrmüll</t>
  </si>
  <si>
    <t>SUMME Deponiegebühren</t>
  </si>
  <si>
    <t>Erdarbeiten</t>
  </si>
  <si>
    <t>Vorbereiten des Baugeländes</t>
  </si>
  <si>
    <t>Baugelände abräumen:</t>
  </si>
  <si>
    <t>Baugelände abräumen: Wurzelstöcke entfernen</t>
  </si>
  <si>
    <t>SUMME Vorbereiten des Baugeländes</t>
  </si>
  <si>
    <t>*Allgemeiner Aushub (offene Aushubarbeiten)</t>
  </si>
  <si>
    <t>*Boden Baugrube lösen:</t>
  </si>
  <si>
    <t>*maschinell mit Abtransport, bis auf eine Tiefe von 4,50 m</t>
  </si>
  <si>
    <t>Boden Baugrube lösen: Aufpreis bei Quellwasser</t>
  </si>
  <si>
    <t>Boden Baugrube lösen: Ausgraben von Steinblöcken bei allgemeinem Aushub</t>
  </si>
  <si>
    <t>*Boden Baugrube lösen: Aufpreis für Tiefen über 4,50 m bis zu 12,40m</t>
  </si>
  <si>
    <t>SUMME *Allgemeiner Aushub (offene Aushubarbeiten)</t>
  </si>
  <si>
    <t>Gräben, Schächte</t>
  </si>
  <si>
    <t>Boden Fundamente ausheben:</t>
  </si>
  <si>
    <t>Boden Fundamente ausheben: händisch</t>
  </si>
  <si>
    <t>Boden Fundamente ausheben: inkl. Aufladen und Transport</t>
  </si>
  <si>
    <t>Grabenaushub in Material jedwelcher Konsistenz</t>
  </si>
  <si>
    <t>Grabenaushub in Material jedwelcher Konsistenz inkl. Aufladen und Transport</t>
  </si>
  <si>
    <t>SUMME Gräben, Schächte</t>
  </si>
  <si>
    <t>Hinterfüllen und Anschüttungen</t>
  </si>
  <si>
    <t>Anfüllen mit Aushubmaterial:</t>
  </si>
  <si>
    <t>Anfüllen mit Aushubmaterial: maschinell</t>
  </si>
  <si>
    <t>Hinterfüllen mit Grubenschotter:</t>
  </si>
  <si>
    <t>Hinterfüllen mit Grubenschotter: händisch</t>
  </si>
  <si>
    <t>maschinell</t>
  </si>
  <si>
    <t>Verteilen des gelagerten Oberbodens</t>
  </si>
  <si>
    <t>*Sand für Weitsprung</t>
  </si>
  <si>
    <t>SUMME Hinterfüllen und Anschüttungen</t>
  </si>
  <si>
    <t>Beton, Stahlbeton, Schalungen und Fertigteile</t>
  </si>
  <si>
    <t>Beton für bewehrte und unbewehrte Bauwerke</t>
  </si>
  <si>
    <t>*Streifenfundament Einzelfundament, Fundamentplatte, Beton einschl. Schalung C 25/30</t>
  </si>
  <si>
    <t>*Stahlbetonwand, Beton einschl. Schalung</t>
  </si>
  <si>
    <t>*Stahlbetonwand einschl. Schalung C 32/40 und C25/30</t>
  </si>
  <si>
    <t>*Stahlbetonstrukt. einschl. Schalung</t>
  </si>
  <si>
    <t>*Stahlbetonstrukt. einschl. Schalung C 32/40</t>
  </si>
  <si>
    <t>*Stufen Stahlbeton einschl. Schalung</t>
  </si>
  <si>
    <t>*Stufen Stahlbeton einschl. Schalung C 32/40</t>
  </si>
  <si>
    <t>SUMME Beton für bewehrte und unbewehrte Bauwerke</t>
  </si>
  <si>
    <t>Aufpreise für Beton für bewehrte und unbewehrte Bauwerke</t>
  </si>
  <si>
    <t>Expositionsklasse XC</t>
  </si>
  <si>
    <t>Expositionsklasse XC XC4 mit Wassereindringtiefe 15 mm</t>
  </si>
  <si>
    <t>SUMME Aufpreise für Beton für bewehrte und unbewehrte Bauwerke</t>
  </si>
  <si>
    <t>Betonstahl</t>
  </si>
  <si>
    <t>Betonstabstahl</t>
  </si>
  <si>
    <t>Betonstahl:</t>
  </si>
  <si>
    <t>gerippter Stahl B450C</t>
  </si>
  <si>
    <t>*Durchstanzdübel 98/195x3/98</t>
  </si>
  <si>
    <t>Stück</t>
  </si>
  <si>
    <t>*Durchstanzdübel 98/195x5/98</t>
  </si>
  <si>
    <t>*Durchstanzdübel 56/112x2/56</t>
  </si>
  <si>
    <t>*Durchstanzdübel 56/112x3/56</t>
  </si>
  <si>
    <t>*Durchstanzdübel 169/337x2/169</t>
  </si>
  <si>
    <t>*Durchstanzdübel 94/187x3/94</t>
  </si>
  <si>
    <t>*Durchstanzdübel 281/562x2/281</t>
  </si>
  <si>
    <t>*Steckeisen</t>
  </si>
  <si>
    <t>SUMME Betonstabstahl</t>
  </si>
  <si>
    <t>Betonstahlmatten</t>
  </si>
  <si>
    <t>Betonstahlmatten:</t>
  </si>
  <si>
    <t>gerippter Stahl, B450C</t>
  </si>
  <si>
    <t>SUMME Betonstahlmatten</t>
  </si>
  <si>
    <t>*Stahlstrukturen</t>
  </si>
  <si>
    <t>*Stahlkonstruktion:</t>
  </si>
  <si>
    <t>*geschweißt</t>
  </si>
  <si>
    <t>SUMME *Stahlstrukturen</t>
  </si>
  <si>
    <t>Mauerwerk aus künstlichen Steinen (Hohlblocksteinen, Mauerziegeln)</t>
  </si>
  <si>
    <t>Mauerwerk</t>
  </si>
  <si>
    <t>Mauerwerk Hochlochziegel:</t>
  </si>
  <si>
    <t>Mauerwerk Hochlochziegel: mit MG M5</t>
  </si>
  <si>
    <t>Mauerwerk porosierte Plan-Hochlochziegel mit verf. Hohlräumen:</t>
  </si>
  <si>
    <t>Mauerwerk porosierte Plan-Hochlochziegel mit verf. Hohlräumen: mit Dünnbettmörtel mit Lagerfuge 1 mm</t>
  </si>
  <si>
    <t>SUMME Mauerwerk</t>
  </si>
  <si>
    <t>Trennwände, Verblendungen</t>
  </si>
  <si>
    <t>Trennwand Lochziegel D 12cm:</t>
  </si>
  <si>
    <t>mit Kalkzementmörtel</t>
  </si>
  <si>
    <t>Trennwand Porenbeton-Plansteine:</t>
  </si>
  <si>
    <t>D 12cm G2</t>
  </si>
  <si>
    <t>*Schiebetür - Rahmenkonstruktion</t>
  </si>
  <si>
    <t>SUMME Trennwände, Verblendungen</t>
  </si>
  <si>
    <t>Putzarbeiten</t>
  </si>
  <si>
    <t>Putze</t>
  </si>
  <si>
    <t>Grobputz 2 Lagen:</t>
  </si>
  <si>
    <t>Spritz+Weißkalkmörtel</t>
  </si>
  <si>
    <t>Innenputz 3 Lagen:</t>
  </si>
  <si>
    <t>Spritz+Weißkalkhydrat+gelösch. Weißkalk</t>
  </si>
  <si>
    <t>Dünnschicht-Oberputz:</t>
  </si>
  <si>
    <t>*Dünnschicht-Oberputz: mit Reibbrett verrieben</t>
  </si>
  <si>
    <t>*Dünnschicht-Oberputz: Kellenspritzputz</t>
  </si>
  <si>
    <t>*WDVS mit Dämmplatte aus Schaumglas</t>
  </si>
  <si>
    <t>*WDVS mit Dämmplatte aus Schaumglas, Stärke 16 cm</t>
  </si>
  <si>
    <t>*WDVS mit Dämmplatte aus Schaumglas, Stärke 6 cm</t>
  </si>
  <si>
    <t>*Brandschutzmörtel</t>
  </si>
  <si>
    <t>*Abschottung bis 0,05 m2</t>
  </si>
  <si>
    <t>*Abschottung bis 0,10 m2</t>
  </si>
  <si>
    <t>*Abschottung bis 0,20 m2</t>
  </si>
  <si>
    <t>*Fugenabdichtung</t>
  </si>
  <si>
    <t>*Für Fugenbreiten bis ca. 15 mm</t>
  </si>
  <si>
    <t>*Für Fugenbreiten von ca. 15 mm bis 100 mm</t>
  </si>
  <si>
    <t>SUMME Putze</t>
  </si>
  <si>
    <t>Putzträger, Putzbewehrungen</t>
  </si>
  <si>
    <t>Putzbewehrung:</t>
  </si>
  <si>
    <t>aus Kunststoffgewebe</t>
  </si>
  <si>
    <t>SUMME Putzträger, Putzbewehrungen</t>
  </si>
  <si>
    <t>Einbauteile</t>
  </si>
  <si>
    <t>Eckschutzschiene:</t>
  </si>
  <si>
    <t>Länge 2m</t>
  </si>
  <si>
    <t>SUMME Einbauteile</t>
  </si>
  <si>
    <t>Packlagen und Estricharbeiten</t>
  </si>
  <si>
    <t>Packlagen</t>
  </si>
  <si>
    <t>Schotterunterbau:</t>
  </si>
  <si>
    <t>Schotterunterbau: D 25-30cm</t>
  </si>
  <si>
    <t>SUMME Packlagen</t>
  </si>
  <si>
    <t>Verbundestriche</t>
  </si>
  <si>
    <t>Unterbeton auf Unterlage, D 10cm:</t>
  </si>
  <si>
    <t>Zementmörtel</t>
  </si>
  <si>
    <t>Ausgleichestrich, D 5cm:</t>
  </si>
  <si>
    <t>Ausgleichestrich, D 5cm: Zementmörtel</t>
  </si>
  <si>
    <t>Ausgleichestrich, D 5cm: Schaumbeton</t>
  </si>
  <si>
    <t>Aufpreis Pos. .03 b) Mehrdicke D 1cm</t>
  </si>
  <si>
    <t>Gefälleestrich D 7cm</t>
  </si>
  <si>
    <t>Schutzestrich D 4-5cm</t>
  </si>
  <si>
    <t>SUMME Verbundestriche</t>
  </si>
  <si>
    <t>Estrich auf Dämmschicht</t>
  </si>
  <si>
    <t>Schwimm. Estrich Beläge im Mörtel D 5cm</t>
  </si>
  <si>
    <t>Aufpreis Pos. .01 Mehrdicke D 1cm</t>
  </si>
  <si>
    <t>Schwimm. Estrich Beläge im Dünnbett D 5cm</t>
  </si>
  <si>
    <t>Schwimm. Anhydritestrich D4cm</t>
  </si>
  <si>
    <t>Aufpreis Pos. .05 für Mehrdicke</t>
  </si>
  <si>
    <t>*Aufpreis zu Pos.5  für Ausführung des Estrichs mit schnelltrocknendem Mörtel</t>
  </si>
  <si>
    <t>SUMME Estrich auf Dämmschicht</t>
  </si>
  <si>
    <t>Betonböden</t>
  </si>
  <si>
    <t>Kellerfußboden:</t>
  </si>
  <si>
    <t>Kellerfußboden: Fußboden D 8+2cm</t>
  </si>
  <si>
    <t>Industrieboden D 15cm:</t>
  </si>
  <si>
    <t>Industrieboden D 15cm: mech. geglättete Oberfl.</t>
  </si>
  <si>
    <t>*Aufpreis für Oberfläche in Fischgratmuster</t>
  </si>
  <si>
    <t>SUMME Betonböden</t>
  </si>
  <si>
    <t>Abdichtungsarbeiten</t>
  </si>
  <si>
    <t>Waagerechte Abdichtung unter Wänden</t>
  </si>
  <si>
    <t>Waager. Abdich.:</t>
  </si>
  <si>
    <t>Waager. Abdich.: Bitumenbahn 1500g/m2, einlagig kleben</t>
  </si>
  <si>
    <t>Waager. Abdichtung:</t>
  </si>
  <si>
    <t>Dichtungsschlämme 2000g/m2</t>
  </si>
  <si>
    <t>SUMME Waagerechte Abdichtung unter Wänden</t>
  </si>
  <si>
    <t>Abdichtung von Außenwandflächen</t>
  </si>
  <si>
    <t>Wandabdichtung:</t>
  </si>
  <si>
    <t>2 Kaltaufstr. Bitum.emuls. 2000g/m2</t>
  </si>
  <si>
    <t>SUMME Abdichtung von Außenwandflächen</t>
  </si>
  <si>
    <t>Abdichtung von Bodenflächen</t>
  </si>
  <si>
    <t>Wannenausbildung (Bodenabdichtung) 1x Dichtungsbahn:</t>
  </si>
  <si>
    <t>Wannenausbildung (Bodenabdichtung) 1x Dichtungsbahn: Bitumen-Schweißbahn 4 mm - Polyestereinlage</t>
  </si>
  <si>
    <t>SUMME Abdichtung von Bodenflächen</t>
  </si>
  <si>
    <t>Trennschichten, Schutzschichten</t>
  </si>
  <si>
    <t>Trennlage:</t>
  </si>
  <si>
    <t>Polyäthylen 0,20mm</t>
  </si>
  <si>
    <t>Trennlage: Polyäthylen 0,30mm</t>
  </si>
  <si>
    <t>SUMME Trennschichten, Schutzschichten</t>
  </si>
  <si>
    <t>Abdichtungen über Bewegungsfugen</t>
  </si>
  <si>
    <t>Fugenband Waterstop:</t>
  </si>
  <si>
    <t>Bewegungsfugen inn. B 240mm</t>
  </si>
  <si>
    <t>SUMME Abdichtungen über Bewegungsfugen</t>
  </si>
  <si>
    <t>Schließen von Fugen</t>
  </si>
  <si>
    <t>Fugen mit 2x Eckschutz:</t>
  </si>
  <si>
    <t>Fugen mit 2x Eckschutz: B 10-15mm</t>
  </si>
  <si>
    <t>Bewegungsfugen:</t>
  </si>
  <si>
    <t>Bewegungsfugen: 15x10mm</t>
  </si>
  <si>
    <t>SUMME Schließen von Fugen</t>
  </si>
  <si>
    <t>Hohlkehlen</t>
  </si>
  <si>
    <t>Hohlkehlen:</t>
  </si>
  <si>
    <t>Hohlkehlen: an Wand-Fundamentanschluß</t>
  </si>
  <si>
    <t>SUMME Hohlkehlen</t>
  </si>
  <si>
    <t>Dämmarbeiten</t>
  </si>
  <si>
    <t>Wärmedämmungen</t>
  </si>
  <si>
    <t>Korkplatten 90-100 kg/m3:</t>
  </si>
  <si>
    <t>Korkplatten 90-100 kg/m3: Wänden, D 30mm</t>
  </si>
  <si>
    <t>EPS-Partikelschaum:</t>
  </si>
  <si>
    <t>Böden, D 5cm</t>
  </si>
  <si>
    <t>Schaumglasplatten, 0,044 W/mk, Böden:</t>
  </si>
  <si>
    <t>Schaumglasplatten, 0,044 W/mk, Böden: D 6cm</t>
  </si>
  <si>
    <t>Wärmedämmplatten aus extrudiertem Polystyrol XPS:</t>
  </si>
  <si>
    <t>Dämmplatte XPS, D 10,0 cm</t>
  </si>
  <si>
    <t>Dämmplatte XPS, D 16,0 cm</t>
  </si>
  <si>
    <t>Schaumglasplatten für Bodendämmung, 130-140 kg/m3:</t>
  </si>
  <si>
    <t>Schaumglasplatten für Bodendämmung, 130-140 kg/m3: Schaumglasplatten, D 4,0 cm</t>
  </si>
  <si>
    <t>Schaumglasplatten für Bodendämmung, 130-140 kg/m3: Schaumglasplatten, D 10,0 cm</t>
  </si>
  <si>
    <t>*Stärke 5cm</t>
  </si>
  <si>
    <t>*Wärmedämmschicht aus Blähton gegen Erdreich</t>
  </si>
  <si>
    <t>SUMME Wärmedämmungen</t>
  </si>
  <si>
    <t>Schalldämmungen</t>
  </si>
  <si>
    <t>Dämmstreifen B 12-20cm:</t>
  </si>
  <si>
    <t>Dämmstreifen B 12-20cm: Gummigranulat, D 8mm</t>
  </si>
  <si>
    <t>Trittschalldämmschicht, Auflast 5 kN/m2:</t>
  </si>
  <si>
    <t>geschäumten Polyäthylen-Schaumkunststoff, Dichte &lt;25kg/m3, D 5mm</t>
  </si>
  <si>
    <t>Trittschalldämmschicht, Auflast 5 kN/m2: Gesteinsfaserplatten, D 25mm</t>
  </si>
  <si>
    <t>Trittschalldämmschicht, Mineralwolle, Auflast 5 kN/m2:</t>
  </si>
  <si>
    <t>Trittschalldämmschicht, Mineralwolle, Auflast 5 kN/m2: Dicke: 20-5mm</t>
  </si>
  <si>
    <t>SUMME Schalldämmungen</t>
  </si>
  <si>
    <t>Dachabdichtungsarbeiten</t>
  </si>
  <si>
    <t>Dachabdichtungen</t>
  </si>
  <si>
    <t>Polyolefine Dachabdichtung:</t>
  </si>
  <si>
    <t>Polyolefine Dachabdichtung: Dicke 2 mm</t>
  </si>
  <si>
    <t>PVC-Dachabdichtung armiert:</t>
  </si>
  <si>
    <t>SUMME Dachabdichtungen</t>
  </si>
  <si>
    <t>Anschlüsse, Abschlüsse</t>
  </si>
  <si>
    <t>Randaufkantung PVC:</t>
  </si>
  <si>
    <t>Dachrandabschluß Folienblech:</t>
  </si>
  <si>
    <t>Dachrandabschluß Folienblech: Z 15cm</t>
  </si>
  <si>
    <t>Überhangstreifen:</t>
  </si>
  <si>
    <t>Überhangstreifen: Z 20cm</t>
  </si>
  <si>
    <t>Maueranschluß - plastifiziertes Blech</t>
  </si>
  <si>
    <t>SUMME Anschlüsse, Abschlüsse</t>
  </si>
  <si>
    <t>Schüttungen und Beläge</t>
  </si>
  <si>
    <t>Schutzschicht aus Rundkies D 5cm</t>
  </si>
  <si>
    <t>SUMME Schüttungen und Beläge</t>
  </si>
  <si>
    <t>Dränarbeiten, Abfluss- und Abwasserleitungen, Straßendecken</t>
  </si>
  <si>
    <t>Dränrohre</t>
  </si>
  <si>
    <t>Dränleitung HDPE:</t>
  </si>
  <si>
    <t>Dränleitung HDPE: DN 110mm  - Radonentlüftung</t>
  </si>
  <si>
    <t>Dränleitung HDPE: DN 160mm</t>
  </si>
  <si>
    <t>SUMME Dränrohre</t>
  </si>
  <si>
    <t>Drän- und Filterschichten</t>
  </si>
  <si>
    <t>Dränwand Betonfilterkörper:</t>
  </si>
  <si>
    <t>Dränwand Betonfilterkörper: D 10cm</t>
  </si>
  <si>
    <t>Dränschicht Wände:</t>
  </si>
  <si>
    <t>Dränschicht Wände: Polyäthylen-Noppenbahn</t>
  </si>
  <si>
    <t>Dränschicht:</t>
  </si>
  <si>
    <t>Dränschicht: Filtervlies D 0,7mm</t>
  </si>
  <si>
    <t>SUMME Drän- und Filterschichten</t>
  </si>
  <si>
    <t>Abwasserleitungen</t>
  </si>
  <si>
    <t>PVC strukturierte Abwasserleitungen</t>
  </si>
  <si>
    <t>PVC strukturierte Abwasserleitungen DN 110  mm</t>
  </si>
  <si>
    <t>PVC strukturierte Abwasserleitungen DN 125 mm</t>
  </si>
  <si>
    <t>PVC strukturierte Abwasserleitungen DN 160 mm</t>
  </si>
  <si>
    <t>SUMME Abwasserleitungen</t>
  </si>
  <si>
    <t>Leitungen für Kabel</t>
  </si>
  <si>
    <t>Kabelschutzrohr PE-HD, flexibel:</t>
  </si>
  <si>
    <t>Kabelschutzrohr PE-HD, flexibel: DN 75/63</t>
  </si>
  <si>
    <t>Kabelschutzrohr PE-HD, flexibel: DN 110/94</t>
  </si>
  <si>
    <t>SUMME Leitungen für Kabel</t>
  </si>
  <si>
    <t>Schutzabdeckungen</t>
  </si>
  <si>
    <t>Kabelsteine</t>
  </si>
  <si>
    <t>Schutzbankett aus Sand für Kabel</t>
  </si>
  <si>
    <t>SUMME Schutzabdeckungen</t>
  </si>
  <si>
    <t>Schächte</t>
  </si>
  <si>
    <t>Unbewehrte Betonschächte, rechteckig</t>
  </si>
  <si>
    <t>Unbewehrte Betonschächte, rechteckig 100x100</t>
  </si>
  <si>
    <t>Zusatzelem. Kanalschacht:</t>
  </si>
  <si>
    <t>Zusatzelem. Kanalschacht: 80x80x40(H)x7cm</t>
  </si>
  <si>
    <t>Kanalschacht Beton 100x120cm:</t>
  </si>
  <si>
    <t>Kanalschacht Beton 100x120cm: Tiefe 150cm</t>
  </si>
  <si>
    <t>Einsteigschacht Beton:</t>
  </si>
  <si>
    <t>Einsteigschacht Beton: 100x120x150(H)cm</t>
  </si>
  <si>
    <t>Sickerschacht Regenwasser:</t>
  </si>
  <si>
    <t>Sickerschacht Regenwasser: ø 1500mm</t>
  </si>
  <si>
    <t>SUMME Schächte</t>
  </si>
  <si>
    <t>Schachtabdeckungen, Rinnenabdeckungen und Einbauteile</t>
  </si>
  <si>
    <t>Schachtabdeckung Gußeisen:</t>
  </si>
  <si>
    <t>300x300 mm, 15-20kg</t>
  </si>
  <si>
    <t>Entwässerungsrinne:</t>
  </si>
  <si>
    <t>Entwässerungsrinne: Schlitzrost Guß, 10(B)cm</t>
  </si>
  <si>
    <t>SUMME Schachtabdeckungen, Rinnenabdeckungen und Einbauteile</t>
  </si>
  <si>
    <t>Straßen, Wege, Plätze</t>
  </si>
  <si>
    <t>Schottertragschicht:</t>
  </si>
  <si>
    <t>D 20cm</t>
  </si>
  <si>
    <t>Tragschicht Baugrubenschotter:</t>
  </si>
  <si>
    <t>Tragschicht Baugrubenschotter: D 15cm</t>
  </si>
  <si>
    <t>Verdichten Aufschüttungsschichten</t>
  </si>
  <si>
    <t>*Deckschicht für Wege und Spielflächen</t>
  </si>
  <si>
    <t>Oberflächenbeh. Schottertragschicht</t>
  </si>
  <si>
    <t>Bituminöses Mischgut für herkömmliche Binderschichten:</t>
  </si>
  <si>
    <t>Bituminöses Mischgut für herkömmliche Binderschichten: je m2 und cm Schichtstärke, eingebaut</t>
  </si>
  <si>
    <t>Pflasterdecke Porphyr:</t>
  </si>
  <si>
    <t>Pflasterdecke Porphyr: Stückgrößen: 8/10cm</t>
  </si>
  <si>
    <t>Binderleiste Porphyr:</t>
  </si>
  <si>
    <t>Binderleiste Porphyr: Abm. 8x12x25cm</t>
  </si>
  <si>
    <t>Randstein Porphyr:</t>
  </si>
  <si>
    <t>Randstein Porphyr: gehauene Stirnfl.8x25(H)</t>
  </si>
  <si>
    <t>Randstein Porphyr: gefräste u. gestockte Stirnfl. 15x25(H)</t>
  </si>
  <si>
    <t>Randstein Beton:</t>
  </si>
  <si>
    <t>Randstein Beton: C 35/45 frost- tausalzbeständig</t>
  </si>
  <si>
    <t>Plattenbelag unregel.:</t>
  </si>
  <si>
    <t>Plattenbelag unregel.: Porphyr auf Sandbett</t>
  </si>
  <si>
    <t>Plattenbelag gehauene Kanten:</t>
  </si>
  <si>
    <t>Plattenbelag gehauene Kanten: Porphyr, B 30cm</t>
  </si>
  <si>
    <t>Trittstufe gefräßte Kanten:</t>
  </si>
  <si>
    <t>Trittstufe gefräßte Kanten: Porphyr</t>
  </si>
  <si>
    <t>Abdeckung Mauer gefräßte Kanten: Porphyr</t>
  </si>
  <si>
    <t>*Anpassung Zugang im Außenbereich</t>
  </si>
  <si>
    <t>SUMME Straßen, Wege, Plätze</t>
  </si>
  <si>
    <t>Gärtnerarbeiten</t>
  </si>
  <si>
    <t>Rasenflächen</t>
  </si>
  <si>
    <t>Gartenerde:</t>
  </si>
  <si>
    <t>Einbau händisch</t>
  </si>
  <si>
    <t>Gartenerde: Einbau maschinell</t>
  </si>
  <si>
    <t>SUMME Rasenflächen</t>
  </si>
  <si>
    <t>Parkflächen</t>
  </si>
  <si>
    <t>Plattenbelag aus Gittersteinen</t>
  </si>
  <si>
    <t>SUMME Parkflächen</t>
  </si>
  <si>
    <t>Dachbegrünung</t>
  </si>
  <si>
    <t>Wurzelschutzfolie aus einer distillierten Bitumendachbahn, verändert durch elastoplastomerische Stoffe</t>
  </si>
  <si>
    <t>SUMME Dachbegrünung</t>
  </si>
  <si>
    <t>Pflanzen</t>
  </si>
  <si>
    <t>Hecken:</t>
  </si>
  <si>
    <t>Hecken: Ligustrum zweireihig</t>
  </si>
  <si>
    <t>*Bäume</t>
  </si>
  <si>
    <t>SUMME Pflanzen</t>
  </si>
  <si>
    <t>Einrichtungsgegenstände</t>
  </si>
  <si>
    <t>*Vorgefertigtes Baumpflanzgefäß zweiteilig</t>
  </si>
  <si>
    <t>*Vorgefertigte Sitzbank - mit Sockel</t>
  </si>
  <si>
    <t>SUMME Einrichtungsgegenstände</t>
  </si>
  <si>
    <t>Maurerbeihilfen</t>
  </si>
  <si>
    <t>Maurerbeihilfen - Heizungsanlagen</t>
  </si>
  <si>
    <t>*Maurerbeih. Heizungsanlage</t>
  </si>
  <si>
    <t>SUMME Maurerbeihilfen - Heizungsanlagen</t>
  </si>
  <si>
    <t>Maurerbeihilfen - Klimaanlagen</t>
  </si>
  <si>
    <t>*Maurerbeih. Klimaanlage</t>
  </si>
  <si>
    <t>SUMME Maurerbeihilfen - Klimaanlagen</t>
  </si>
  <si>
    <t>Maurerbeihilfen - Sanitäre Anlagen</t>
  </si>
  <si>
    <t>*Maurerbeih. sanit. Anlage</t>
  </si>
  <si>
    <t>SUMME Maurerbeihilfen - Sanitäre Anlagen</t>
  </si>
  <si>
    <t>Maurerbeihilfen - Elektroanlagen</t>
  </si>
  <si>
    <t>Maurerbeih. Elektroanlage:</t>
  </si>
  <si>
    <t>*Maurerbeih. Elektroanlage: öff. Gebäude</t>
  </si>
  <si>
    <t>SUMME Maurerbeihilfen - Elektroanlagen</t>
  </si>
  <si>
    <t>Sanierungsarbeiten</t>
  </si>
  <si>
    <t>Aufnehmen vorhandener Bodenbeläge</t>
  </si>
  <si>
    <t>*Kellerfußboden absenken</t>
  </si>
  <si>
    <t>SUMME Aufnehmen vorhandener Bodenbeläge</t>
  </si>
  <si>
    <t>Erweitern von Öffnungen</t>
  </si>
  <si>
    <t>*Erweiterung Türöffnung</t>
  </si>
  <si>
    <t>SUMME Erweitern von Öffnungen</t>
  </si>
  <si>
    <t>Bauliche Umgestaltungen</t>
  </si>
  <si>
    <t>*Stahlbetonstufen</t>
  </si>
  <si>
    <t>SUMME Bauliche Umgestaltungen</t>
  </si>
  <si>
    <t>Oberflächenbehandlung</t>
  </si>
  <si>
    <t>Innenputz:</t>
  </si>
  <si>
    <t>Innenputz: Spritz+hydr. Kalkmörtel+Feinputz</t>
  </si>
  <si>
    <t>SUMME Oberflächenbehandlung</t>
  </si>
  <si>
    <t>*Absenken Aufzug</t>
  </si>
  <si>
    <t>*Absenken des Aufzuges</t>
  </si>
  <si>
    <t>SUMME *Absenken Aufzug</t>
  </si>
  <si>
    <t>Schlosserarbeiten</t>
  </si>
  <si>
    <t>Stahlbauarbeiten</t>
  </si>
  <si>
    <t>Gesamtbauwerke und Bauteile</t>
  </si>
  <si>
    <t>Stahlkonstruktion:</t>
  </si>
  <si>
    <t>Stahlkonstruktion: geschraubt</t>
  </si>
  <si>
    <t>Stahlkonstruktion: geschweißt</t>
  </si>
  <si>
    <t>Stahlkonstruktion: Aufpreis Verzinkung</t>
  </si>
  <si>
    <t>*Aufpreis für Pulverbeschichtung</t>
  </si>
  <si>
    <t>Treppen, Podeste, Geländer</t>
  </si>
  <si>
    <t>*Zwischenbau mit Überdachung zu Aula Magna</t>
  </si>
  <si>
    <t>*Zwischenbau zu Gymnasium</t>
  </si>
  <si>
    <t>SUMME Gesamtbauwerke und Bauteile</t>
  </si>
  <si>
    <t>Schachtabdeckungen, Gitterroste</t>
  </si>
  <si>
    <t>Schachtabdeckungen</t>
  </si>
  <si>
    <t>Schachtabdeckung:</t>
  </si>
  <si>
    <t>*Schachtabdeckung in Riffelblech</t>
  </si>
  <si>
    <t>SUMME Schachtabdeckungen</t>
  </si>
  <si>
    <t>Gitterroste</t>
  </si>
  <si>
    <t>Gitterrost:</t>
  </si>
  <si>
    <t>Gitterrost: 33x33mm (34,27 kg/m2)</t>
  </si>
  <si>
    <t>Gitterrost: 15x76 mm (85,40 kg/m2)</t>
  </si>
  <si>
    <t>SUMME Gitterroste</t>
  </si>
  <si>
    <t>Handläufe, Geländer, Gitter, Einfriedungen</t>
  </si>
  <si>
    <t>Handläufe</t>
  </si>
  <si>
    <t>Handlauf Stahl:</t>
  </si>
  <si>
    <t>Handlauf Stahl: gerade Treppe</t>
  </si>
  <si>
    <t>Aufpreis Krümmlinge</t>
  </si>
  <si>
    <t>Handlauf rostfreier Stahl:</t>
  </si>
  <si>
    <t>gerade Treppe</t>
  </si>
  <si>
    <t>*Aufpreis Krümmlinge</t>
  </si>
  <si>
    <t>SUMME Handläufe</t>
  </si>
  <si>
    <t>Geländer</t>
  </si>
  <si>
    <t>Geländer gerade Treppe</t>
  </si>
  <si>
    <t>Geländer Aufpreis Verzinkung</t>
  </si>
  <si>
    <t>*Stiegengeländer als geschlossene Stahlplatte</t>
  </si>
  <si>
    <t>*Geländer aus Glas</t>
  </si>
  <si>
    <t>*Lochblech mit Unterkonstruktion</t>
  </si>
  <si>
    <t>SUMME Geländer</t>
  </si>
  <si>
    <t>Einfriedungen</t>
  </si>
  <si>
    <t>Drahtgeflecht kunststoffbesch.:</t>
  </si>
  <si>
    <t>Drahtgeflecht kunststoffbesch.: Maschenweite 45x45mm</t>
  </si>
  <si>
    <t>*Aufpreis Tore</t>
  </si>
  <si>
    <t>*Absperrpfosten in Metall</t>
  </si>
  <si>
    <t>SUMME Einfriedungen</t>
  </si>
  <si>
    <t>Treppen</t>
  </si>
  <si>
    <t>Einläufige gerade Treppen</t>
  </si>
  <si>
    <t>Stahltreppe gerade:</t>
  </si>
  <si>
    <t>Stahltreppe gerade: Treppe (17 Stufen)</t>
  </si>
  <si>
    <t>Stahltreppe gerade: Stufe</t>
  </si>
  <si>
    <t>Stahltreppe gerade: Verzinkung</t>
  </si>
  <si>
    <t>SUMME Einläufige gerade Treppen</t>
  </si>
  <si>
    <t>Fenster</t>
  </si>
  <si>
    <t>Fenster aus Aluminium</t>
  </si>
  <si>
    <t>Fenster:</t>
  </si>
  <si>
    <t>Fenster: Rahmen Alu mit Unterbr. Wärmebrücke 70/75 mm</t>
  </si>
  <si>
    <t>*Aufpreis Rauch- und Wärmeabzug</t>
  </si>
  <si>
    <t>SUMME Fenster aus Aluminium</t>
  </si>
  <si>
    <t>Fassaden</t>
  </si>
  <si>
    <t>Fassadenkonstruktion Pfosten-Riegel:</t>
  </si>
  <si>
    <t>Fassadenkonstruktion Pfosten-Riegel: Rahmen Alu mit Unterbr. Wärmebrücke</t>
  </si>
  <si>
    <t>Zulage D/K Flügel</t>
  </si>
  <si>
    <t>SUMME Fassaden</t>
  </si>
  <si>
    <t>Türen</t>
  </si>
  <si>
    <t>Türen aus Stahl</t>
  </si>
  <si>
    <t>Stahltür Profilblech:</t>
  </si>
  <si>
    <t>*Stahltür Profilblech: 1570x2600mm</t>
  </si>
  <si>
    <t>SUMME Türen aus Stahl</t>
  </si>
  <si>
    <t>Türen aus Aluminium</t>
  </si>
  <si>
    <t>Rahmentür verglast:</t>
  </si>
  <si>
    <t>Rahmentür laminiert: Rahmen Alu mit Unterbr. Wärmebrücke Gruppe 1</t>
  </si>
  <si>
    <t>*Rahmentür gedämmt mit Verkleidung Alublech</t>
  </si>
  <si>
    <t>*Anpassen bestehendes Türelement</t>
  </si>
  <si>
    <t>SUMME Türen aus Aluminium</t>
  </si>
  <si>
    <t>Feuerschutzabschlüsse</t>
  </si>
  <si>
    <t>*Feuerschutztür Stahl:</t>
  </si>
  <si>
    <t>Feuerschutztür Stahl: 900x2000mm REI 60´</t>
  </si>
  <si>
    <t>*Feuerschutztür Stahl: 1340x2200mm REI 60´</t>
  </si>
  <si>
    <t>*Feuerschutztür Stahl: 2400x2600mm REI 60´</t>
  </si>
  <si>
    <t>*Feuerschutztür Stahl: 2700x2600mm REI 120´</t>
  </si>
  <si>
    <t>*Feuerschutztür Stahl: 1600x2200mm REI 120´</t>
  </si>
  <si>
    <t>*Feuerschutztür Stahl als Schiebetür: 1340x2150mm REI 60´</t>
  </si>
  <si>
    <t>SUMME Feuerschutzabschlüsse</t>
  </si>
  <si>
    <t>Tore</t>
  </si>
  <si>
    <t>SUMME Tore</t>
  </si>
  <si>
    <t>Tore mit Rahmen aus Stahl</t>
  </si>
  <si>
    <t>Aufpreis Schlupftür</t>
  </si>
  <si>
    <t>*Sektional- oder Schiebetor</t>
  </si>
  <si>
    <t>*Sektionaltor</t>
  </si>
  <si>
    <t>*Schiebetor innen</t>
  </si>
  <si>
    <t>SUMME Tore mit Rahmen aus Stahl</t>
  </si>
  <si>
    <t>Tore aus Rahmen in Aluminium</t>
  </si>
  <si>
    <t>* Hofschiebetor bodengeführt in Alu-Rohrrahmenkonstruktion</t>
  </si>
  <si>
    <t>*Aufpreis Durchgangstür</t>
  </si>
  <si>
    <t>SUMME Tore aus Rahmen in Aluminium</t>
  </si>
  <si>
    <t>Kleinteile, Einbauteile</t>
  </si>
  <si>
    <t>Anker, Winkel, Konsolen</t>
  </si>
  <si>
    <t>Anker, Winkel, Konsolen aus Stahl</t>
  </si>
  <si>
    <t>SUMME Anker, Winkel, Konsolen</t>
  </si>
  <si>
    <t>Sonderbeschläge</t>
  </si>
  <si>
    <t>Türschließer</t>
  </si>
  <si>
    <t>Obenschließer:</t>
  </si>
  <si>
    <t>Obenschließer: Flügel 1400mm</t>
  </si>
  <si>
    <t>Obenschließer mit Schließfolgereg.:</t>
  </si>
  <si>
    <t>Obenschließer mit Schließfolgereg.: zwei Flügel 1100mm</t>
  </si>
  <si>
    <t>Obenschließer mit Schließfolgereg.: zwei Flügel 1400mm</t>
  </si>
  <si>
    <t>SUMME Türschließer</t>
  </si>
  <si>
    <t>Panikverschlüsse</t>
  </si>
  <si>
    <t>Panikverschluß "Push-bar":</t>
  </si>
  <si>
    <t>Panikverschluß "Push-bar": 1 Flügel - 1 Verschluß</t>
  </si>
  <si>
    <t>SUMME Panikverschlüsse</t>
  </si>
  <si>
    <t>*Feuerschutzelement</t>
  </si>
  <si>
    <t>*Feuerschutzelement REI60 in Stahl mit Tür und Festverglasung</t>
  </si>
  <si>
    <t>SUMME *Feuerschutzelement</t>
  </si>
  <si>
    <t>Malerarbeiten und Trockenbauarbeiten</t>
  </si>
  <si>
    <t>Beschichtungen auf mineralischen Untergründen und Gipskartonplatten</t>
  </si>
  <si>
    <t>Beschichtungen auf mineralischen Untergründen für innen</t>
  </si>
  <si>
    <t>Dispersions-Silikatfarbe aus Kaliwasserglas:</t>
  </si>
  <si>
    <t>Dispersions-Silikatfarbe aus Kaliwasserglas: hellgetönt</t>
  </si>
  <si>
    <t>Dispersions-Silikatfarbe aus Kaliwasserglas: sattgetönt</t>
  </si>
  <si>
    <t>zusätzl. Besch.</t>
  </si>
  <si>
    <t>*Aufpreis für Strukturanstrich auf Gipskartondecken und Akustikdecken</t>
  </si>
  <si>
    <t>SUMME Beschichtungen auf mineralischen Untergründen für innen</t>
  </si>
  <si>
    <t>Bodenbeschichtung</t>
  </si>
  <si>
    <t>SUMME Bodenbeschichtung</t>
  </si>
  <si>
    <t>Beschichtungen auf Metallflächen</t>
  </si>
  <si>
    <t>Beschichtung für besondere Beanspruchungen</t>
  </si>
  <si>
    <t>Brandschutzsystem:</t>
  </si>
  <si>
    <t>Brandschutzsystem: R 60</t>
  </si>
  <si>
    <t>SUMME Beschichtung für besondere Beanspruchungen</t>
  </si>
  <si>
    <t>Trockenbauarbeiten</t>
  </si>
  <si>
    <t>Deckenverkleidungen</t>
  </si>
  <si>
    <t>*Unterdecke Gipskartonpl.:</t>
  </si>
  <si>
    <t>*Unterdecke Gipskartonpl.: D 12,5mm</t>
  </si>
  <si>
    <t>Akustikdesigndecke:</t>
  </si>
  <si>
    <t>Akustikdesigndecke: Gipskarton D12,5mm</t>
  </si>
  <si>
    <t>Abgehängte Brandschutzdecke:</t>
  </si>
  <si>
    <t>Abgehängte Brandschutzdecke: EI 60</t>
  </si>
  <si>
    <t>Abgehängte Brandschutzdecke: EI 120</t>
  </si>
  <si>
    <t>Brandschutzverkleidung für Eisenträger und Eisensteher:</t>
  </si>
  <si>
    <t>Brandschutzverkleidung für Kanäle: REI 60</t>
  </si>
  <si>
    <t>*Abgehängte Akustikdecke aus Platten aus mineralisierter Holzwolle</t>
  </si>
  <si>
    <t>SUMME Deckenverkleidungen</t>
  </si>
  <si>
    <t>Trennwände</t>
  </si>
  <si>
    <t>Metallständerwand mit einfachem Ständerwerk</t>
  </si>
  <si>
    <t>Metallständerwand mit einfachem Ständerwerk Trennwand 125 mm</t>
  </si>
  <si>
    <t>Aufpreis Brandschutzklassen auf Pos. 04.05.02.02</t>
  </si>
  <si>
    <t>*Aufpreis Brandschutzklassen auf Pos. 04.05.02.02 EI 180</t>
  </si>
  <si>
    <t>SUMME Trennwände</t>
  </si>
  <si>
    <t>Trockenputz</t>
  </si>
  <si>
    <t>*Trockenputz aus Gipskartonplatten als Akustikplatten:</t>
  </si>
  <si>
    <t>*Trockenputz - Akustikverkleidung aus Gipskartonplatten gelocht: D 12,5mm</t>
  </si>
  <si>
    <t>*Gipsfaserplatte an Decke auf Unterbau</t>
  </si>
  <si>
    <t>*Gipsfaserplatte auf Unterbau: doppelt Beplankung, Stärke 10 mm</t>
  </si>
  <si>
    <t>SUMME Trockenputz</t>
  </si>
  <si>
    <t>Keramische Fliesen- und Plattenarbeiten</t>
  </si>
  <si>
    <t>Keramische Bodenbeläge</t>
  </si>
  <si>
    <t>Keramische Bodenbeläge im Dünnbett</t>
  </si>
  <si>
    <t>Bodenbel. glas. Einbrand-Fliesen:</t>
  </si>
  <si>
    <t>Bodenbel. glas. Einbrand-Fliesen: 20x20cm uni.</t>
  </si>
  <si>
    <t>SUMME Keramische Bodenbeläge im Dünnbett</t>
  </si>
  <si>
    <t>Keramische Wandverkleidungen</t>
  </si>
  <si>
    <t>Keramische Wandverkleidungen im Dünnbett</t>
  </si>
  <si>
    <t>Wandbekleid. glas. Einbrand Fliesen:</t>
  </si>
  <si>
    <t>Wandbekleid. glas. Einbrand Fliesen: 20x20 uni.</t>
  </si>
  <si>
    <t>SUMME Keramische Wandverkleidungen im Dünnbett</t>
  </si>
  <si>
    <t>Keramische Sockel</t>
  </si>
  <si>
    <t>Keramische Sockel im Dünnbett</t>
  </si>
  <si>
    <t>Sockel:</t>
  </si>
  <si>
    <t>Sockel: Feisteinzeug frostbest. H 1</t>
  </si>
  <si>
    <t>SUMME Keramische Sockel im Dünnbett</t>
  </si>
  <si>
    <t>Bodenbelag- und Parkettarbeiten</t>
  </si>
  <si>
    <t>Bodenbeläge</t>
  </si>
  <si>
    <t>Bodenbeläge aus synthetischem Kautschuk</t>
  </si>
  <si>
    <t>Kautschuk:</t>
  </si>
  <si>
    <t>Kautschuk: D 2mm</t>
  </si>
  <si>
    <t>SUMME Bodenbeläge aus synthetischem Kautschuk</t>
  </si>
  <si>
    <t>Verschweißen, Verfugen</t>
  </si>
  <si>
    <t>Verfugen synth. Kautschuk</t>
  </si>
  <si>
    <t>SUMME Verschweißen, Verfugen</t>
  </si>
  <si>
    <t>Fußmatten</t>
  </si>
  <si>
    <t>Fußmatte Synthesefaser:</t>
  </si>
  <si>
    <t>D min. 20mm</t>
  </si>
  <si>
    <t>SUMME Fußmatten</t>
  </si>
  <si>
    <t>Holzfußböden</t>
  </si>
  <si>
    <t>Parkettriemen</t>
  </si>
  <si>
    <t>Parkettriemen N/F D22mm:</t>
  </si>
  <si>
    <t>*Parkettriemen N/F D22mm: Eiche</t>
  </si>
  <si>
    <t>SUMME Parkettriemen</t>
  </si>
  <si>
    <t>Sportböden</t>
  </si>
  <si>
    <t>SUMME Sportböden</t>
  </si>
  <si>
    <t>*Liefern und Verlegen eines flächenelastischen Sporthallenschwingbodens</t>
  </si>
  <si>
    <t>*Tartanbelag 13mm</t>
  </si>
  <si>
    <t>Fußleisten</t>
  </si>
  <si>
    <t>Holz</t>
  </si>
  <si>
    <t>Fußleiste 10x75(H)mm:</t>
  </si>
  <si>
    <t>Fußleiste 10x75(H)mm: Fichte</t>
  </si>
  <si>
    <t>SUMME Holz</t>
  </si>
  <si>
    <t>Kunststoff</t>
  </si>
  <si>
    <t>Fußleiste PVC H60</t>
  </si>
  <si>
    <t>Fußleiste synth. Kautschuk H100</t>
  </si>
  <si>
    <t>SUMME Kunststoff</t>
  </si>
  <si>
    <t>Zimmermanns- und Dachdeckungsarbeiten</t>
  </si>
  <si>
    <t>Zimmermannsarbeiten</t>
  </si>
  <si>
    <t>Vorgefertigte Holzbauteile aus verleimtem Brettschichtholz für Dachgerüste</t>
  </si>
  <si>
    <t>Dachgerüst Brettschichtholz gerade:</t>
  </si>
  <si>
    <t>Dachgerüst Brettschichtholz gerade: Resorzinharzleim</t>
  </si>
  <si>
    <t>Sparrenlage Brettschichtholz:</t>
  </si>
  <si>
    <t>*Sparrenlage Brettschichtholz: 12x14, Resorzinharzleim</t>
  </si>
  <si>
    <t>*Sparrenlage Brettschichtholz: 8x18, Resorzinharzleim</t>
  </si>
  <si>
    <t>Feuerverz. Verbindungsmittel</t>
  </si>
  <si>
    <t>SUMME Vorgefertigte Holzbauteile aus verleimtem Brettschichtholz für Dachgerüste</t>
  </si>
  <si>
    <t>Bauhölzer für Verzimmerungen von Dachgerüsten</t>
  </si>
  <si>
    <t>Dachgerüst Kantholz:</t>
  </si>
  <si>
    <t>Dachgerüst Kantholz: vollkantig</t>
  </si>
  <si>
    <t>Sparrenlage Kantholz:</t>
  </si>
  <si>
    <t>*Sparrenlage Kantholz: Fichte 10x22</t>
  </si>
  <si>
    <t>SUMME Bauhölzer für Verzimmerungen von Dachgerüsten</t>
  </si>
  <si>
    <t>Schalungen</t>
  </si>
  <si>
    <t>Wandschalung außen N/F:</t>
  </si>
  <si>
    <t>*Wandschalung außen N/F: Eiche</t>
  </si>
  <si>
    <t>Polsterholz Kaltdach:</t>
  </si>
  <si>
    <t>Polsterholz Kaltdach: 6x18cm</t>
  </si>
  <si>
    <t>OSB-Platte als innerer Abschluss und luftdichte Ebene</t>
  </si>
  <si>
    <t>OSB-Platte als innerer Abschluss und luftdichte Ebene Dicke 22mm</t>
  </si>
  <si>
    <t>SUMME Schalungen</t>
  </si>
  <si>
    <t>Dämmungen</t>
  </si>
  <si>
    <t>Mineralfaserdämmung:</t>
  </si>
  <si>
    <t>Mineralfaserdämmung: D60mm</t>
  </si>
  <si>
    <t>*Mineralfaserdämmung, druckfest:</t>
  </si>
  <si>
    <t>*Mineralfaserdämmung, druckfest: D4cm</t>
  </si>
  <si>
    <t>*Gesteinsfaserdämmplatten:</t>
  </si>
  <si>
    <t>*Gesteinsfaserdämmplatten: D180mm</t>
  </si>
  <si>
    <t>SUMME Dämmungen</t>
  </si>
  <si>
    <t>Spenglerarbeiten</t>
  </si>
  <si>
    <t>Feuerverzinktes beschichtetes Stahlblech</t>
  </si>
  <si>
    <t>Wandverkleidungen</t>
  </si>
  <si>
    <t>Metallwandverkleidung:</t>
  </si>
  <si>
    <t>*Metallwandverkleidung: verz. besch. Stahl, 500mm</t>
  </si>
  <si>
    <t>SUMME Wandverkleidungen</t>
  </si>
  <si>
    <t>Einfassungen, Wandanschlüsse, Kehlen, Abdeckungen</t>
  </si>
  <si>
    <t>Dachrandabschluß verz. besch. Stahl:</t>
  </si>
  <si>
    <t>Dachrandabschluß verz. besch. Stahl: 40cm</t>
  </si>
  <si>
    <t>*Dachrandabschluß verz. besch. Stahl: 15cm</t>
  </si>
  <si>
    <t>*Dachrandabschluß verz. besch. Stahl: 25cm</t>
  </si>
  <si>
    <t>*Dachrandabschluß verz. besch. Stahl: 67cm</t>
  </si>
  <si>
    <t>Mauerabdeckung verz. besch. Stahl:</t>
  </si>
  <si>
    <t>Mauerabdeckung verz. besch. Stahl: 50cm</t>
  </si>
  <si>
    <t>Entlüftungsrohr verz. besch. Stahl:</t>
  </si>
  <si>
    <t>Einzellüfter verz. besch. Stahl:</t>
  </si>
  <si>
    <t>Länge 400 mm, Breite 200 mm, Höhe 100 mm</t>
  </si>
  <si>
    <t>SUMME Einfassungen, Wandanschlüsse, Kehlen, Abdeckungen</t>
  </si>
  <si>
    <t>Kleindachdeckungen</t>
  </si>
  <si>
    <t>Sattelgaubedeckung verz. besch. Stahl</t>
  </si>
  <si>
    <t>SUMME Kleindachdeckungen</t>
  </si>
  <si>
    <t>Tischlerarbeiten</t>
  </si>
  <si>
    <t>Hauseingangstüren, Nebeneingangstüren und Tore</t>
  </si>
  <si>
    <t>Rahmentor mit Pfostenstock:</t>
  </si>
  <si>
    <t>Rahmentor mit Pfostenstock: Fichte</t>
  </si>
  <si>
    <t>*Rahmentor einflügelig mit Pfostenstock: Fichte</t>
  </si>
  <si>
    <t>Doppelfalztüren, Innentüren, Feuerschutztüren</t>
  </si>
  <si>
    <t>Innentüren</t>
  </si>
  <si>
    <t>*Innentür in Holz mit Stahlzarge als Dreh-oder Schiebetür</t>
  </si>
  <si>
    <t>SUMME Innentüren</t>
  </si>
  <si>
    <t>Feuerschutztüren (Holztüren)</t>
  </si>
  <si>
    <t>*Feuerschutztür mit Pfostenstock:</t>
  </si>
  <si>
    <t>*Feuerschutztür mit Pfostenstock: REI 60´</t>
  </si>
  <si>
    <t>*Feuerschutztür mit Pfostenstock: REI 120´</t>
  </si>
  <si>
    <t>SUMME Feuerschutztüren (Holztüren)</t>
  </si>
  <si>
    <t>Deckenverkleidungen, Wandverkleidungen, Unterkonstruktionen, Dämmungen</t>
  </si>
  <si>
    <t>*Wandverkleidung:</t>
  </si>
  <si>
    <t>*Prallschutzwand mit Kraftabbau bis Höhe 2,85 m und Wandverkleidung</t>
  </si>
  <si>
    <t>*Vorsatzschale mit doppelter Beplankung auf Metall- oder Holzunterbau</t>
  </si>
  <si>
    <t>*Teleskoptribüne Turnhalle - Länge 19,40 m</t>
  </si>
  <si>
    <t>*Teleskoptribüne Turnhalle - Länge 9,40 m</t>
  </si>
  <si>
    <t>*Trennvorhang mit 1 Seite perforiertem Leder</t>
  </si>
  <si>
    <t>Obentürschließer:</t>
  </si>
  <si>
    <t>Obentürschließer: Flügel 1100</t>
  </si>
  <si>
    <t>Obentürschließer: Flügel 1400</t>
  </si>
  <si>
    <t>Schlösser</t>
  </si>
  <si>
    <t>Schließanlage (pro Zylinder)</t>
  </si>
  <si>
    <t>Schließanlage (pro Zylinder) mit Sicherheitskarte</t>
  </si>
  <si>
    <t>SUMME Schlösser</t>
  </si>
  <si>
    <t>Beschilderungen</t>
  </si>
  <si>
    <t>Schildrahmen Wandbef. Festinfo:</t>
  </si>
  <si>
    <t>Schildrahmen Wandbef. Festinfo: Abm. 150x150mm</t>
  </si>
  <si>
    <t>Schildrahmen Wandbef. Festinfo: Abm. 150x300mm</t>
  </si>
  <si>
    <t>SUMME Beschilderungen</t>
  </si>
  <si>
    <t>Montagewände</t>
  </si>
  <si>
    <t>*mobile Trennwand</t>
  </si>
  <si>
    <t>SUMME Montagewände</t>
  </si>
  <si>
    <t>Sanitärtrennwände</t>
  </si>
  <si>
    <t>Trennwände für WC und Duschkabinen von 207cm bis 215cm:</t>
  </si>
  <si>
    <t>Trennwände für WC und Duschkabinen von 207cm bis 215cm: Vorderwände</t>
  </si>
  <si>
    <t>Trennwände für WC und Duschkabinen von 207cm bis 215cm: Türen</t>
  </si>
  <si>
    <t>Trennwände für WC und Duschkabinen von 207cm bis 215cm: Zwischenwände und Seitenwände, Breite &gt;1700 mm</t>
  </si>
  <si>
    <t>SUMME Sanitärtrennwände</t>
  </si>
  <si>
    <t>Einbauschränke, Pinnwände</t>
  </si>
  <si>
    <t>Schrankwände</t>
  </si>
  <si>
    <t>*Treppe zu Bühne</t>
  </si>
  <si>
    <t>SUMME Schrankwände</t>
  </si>
  <si>
    <t>Naturwerksteinarbeiten, Betonwerksteinarbeiten</t>
  </si>
  <si>
    <t>Bodenbeläge im Gebäude</t>
  </si>
  <si>
    <t>Naturwerkstein</t>
  </si>
  <si>
    <t>*Bodenbelag in Dünnbett: Betonwerkstein</t>
  </si>
  <si>
    <t>SUMME Naturwerkstein</t>
  </si>
  <si>
    <t>Stufen, Schwellen, Randplatten</t>
  </si>
  <si>
    <t>*Tritt-/Setzstufe:</t>
  </si>
  <si>
    <t>*Betonwerkstein Marmor mit Kunstharz als Bindemittel</t>
  </si>
  <si>
    <t>Sockelleisten</t>
  </si>
  <si>
    <t>*Sockelleiste:</t>
  </si>
  <si>
    <t>Verglasungsarbeiten</t>
  </si>
  <si>
    <t>Verglasung</t>
  </si>
  <si>
    <t>Sicherheitsgläser</t>
  </si>
  <si>
    <t>VSG:</t>
  </si>
  <si>
    <t>2-scheibig, D 10mm</t>
  </si>
  <si>
    <t>SUMME Sicherheitsgläser</t>
  </si>
  <si>
    <t>Mehrscheiben-Isoliergläser</t>
  </si>
  <si>
    <t>Wärmeschutz-Isolierglas, Zwischenraum Argon-Gas:</t>
  </si>
  <si>
    <t>Wärmeschutz-Isolierglas, Zwischenraum Argon-Gas: D (4+16+4)mm, Ug=1,1</t>
  </si>
  <si>
    <t>*Aufpreis für VSG-Sicherheitsglas</t>
  </si>
  <si>
    <t>*Aufpreis für Emaillierung</t>
  </si>
  <si>
    <t>*Oberlichte begehbar in satiniertem Glas REI 60</t>
  </si>
  <si>
    <t>*Aufpreis für  2xESG als VSG</t>
  </si>
  <si>
    <t>SUMME Mehrscheiben-Isoliergläser</t>
  </si>
  <si>
    <t>Brandschutzglas</t>
  </si>
  <si>
    <t>Brandschutzglas:</t>
  </si>
  <si>
    <t>Brandschutzglas: D 21mm, EI 60</t>
  </si>
  <si>
    <t>SUMME Brandschutzglas</t>
  </si>
  <si>
    <t>Einsetzen und Abdichten von Verglasungen</t>
  </si>
  <si>
    <t>*Einsetzen mit Dichtprofilen</t>
  </si>
  <si>
    <t>SUMME Einsetzen und Abdichten von Verglasungen</t>
  </si>
  <si>
    <t>Aufzugsanlagen</t>
  </si>
  <si>
    <t>Personenaufzüge</t>
  </si>
  <si>
    <t>Elektrisch betriebene Aufzüge</t>
  </si>
  <si>
    <t>* Pers.Aufzug 630kg (ohne Maschinenr.), 4 Haltest. x 2 Türen</t>
  </si>
  <si>
    <t>Anlage</t>
  </si>
  <si>
    <t>SUMME Elektrisch betriebene Aufzüge</t>
  </si>
  <si>
    <t>Sicherheit</t>
  </si>
  <si>
    <t>SUMME Sicherheit</t>
  </si>
  <si>
    <t>Tapezierarbeiten (Aula Magna)</t>
  </si>
  <si>
    <t>*Theatervorhänge</t>
  </si>
  <si>
    <t>*Abtragen bestehender Vorhänge</t>
  </si>
  <si>
    <t>SUMME Tapezierarbeiten (Aula Magna)</t>
  </si>
  <si>
    <t>ELEMENTARPREISE</t>
  </si>
  <si>
    <t>MATERIALIEN</t>
  </si>
  <si>
    <t>STAHLBETONROHRE</t>
  </si>
  <si>
    <t>Kreisrundes zentrifugiertes Rohr.</t>
  </si>
  <si>
    <t>Kreisrundes zentrifugiertes Rohr. Durchmesser 60 cm</t>
  </si>
  <si>
    <t>SUMME STAHLBETONROHRE</t>
  </si>
  <si>
    <t>VORBEREITUNGS- UND ABSCHLUSSARBEITEN</t>
  </si>
  <si>
    <t>RODUNGSARBEITEN</t>
  </si>
  <si>
    <t>RODUNGEN</t>
  </si>
  <si>
    <t>Rodungen - inbegriffen das Fällen von Bäumen mit Durchmesser bis 15 cm</t>
  </si>
  <si>
    <t>SUMME RODUNGEN</t>
  </si>
  <si>
    <t>FÄLLEN VON BÄUMEN</t>
  </si>
  <si>
    <t>Fällen von Bäumen</t>
  </si>
  <si>
    <t>Fällen von Bäumen Durchmesser 21 bis 30 cm</t>
  </si>
  <si>
    <t>Nr</t>
  </si>
  <si>
    <t>Fällen von Bäumen Durchmesser über 60 cm</t>
  </si>
  <si>
    <t>SUMME FÄLLEN VON BÄUMEN</t>
  </si>
  <si>
    <t>ENTFERNEN VON WURZELSTÖCKEN</t>
  </si>
  <si>
    <t>Entfernen von Wurzelstöcken, Durchmesser:</t>
  </si>
  <si>
    <t>Entfernen von Wurzelstöcken, Durchmesser: 21 bis 30 cm</t>
  </si>
  <si>
    <t>Entfernen von Wurzelstöcken, Durchmesser: über 60 cm</t>
  </si>
  <si>
    <t>SUMME ENTFERNEN VON WURZELSTÖCKEN</t>
  </si>
  <si>
    <t>AUSBAUEN VON GEGENSTÄNDEN</t>
  </si>
  <si>
    <t>AUSBAU VON MASTEN</t>
  </si>
  <si>
    <t>Ausbau von Beleuchtungsmasten</t>
  </si>
  <si>
    <t>Ausbau von Beleuchtungsmasten Mastenlänge: bis 6,00 m</t>
  </si>
  <si>
    <t>Ausbau von Beleuchtungsmasten Mastenlänge: über 6,00 bis 12,00 m</t>
  </si>
  <si>
    <t>SUMME AUSBAU VON MASTEN</t>
  </si>
  <si>
    <t>AUSBAU VON EINFRIEDUNGEN</t>
  </si>
  <si>
    <t>Ausbau von Einfriedungen</t>
  </si>
  <si>
    <t>Ausbau von Einfriedungen nach Flächenausmaß</t>
  </si>
  <si>
    <t>SUMME AUSBAU VON EINFRIEDUNGEN</t>
  </si>
  <si>
    <t>AUSBAU VON ZÄUNEN</t>
  </si>
  <si>
    <t>Ausbau von Zäunen</t>
  </si>
  <si>
    <t>Ausbau von Zäunen Zaun mit Querhölzern und senkrechten Latten   h &lt;= 1,50</t>
  </si>
  <si>
    <t>SUMME AUSBAU VON ZÄUNEN</t>
  </si>
  <si>
    <t>AUSBAU VON GELÄNDERN</t>
  </si>
  <si>
    <t>Ausbau von Geländern</t>
  </si>
  <si>
    <t>Ausbau von Geländern Stahlgeländer</t>
  </si>
  <si>
    <t>SUMME AUSBAU VON GELÄNDERN</t>
  </si>
  <si>
    <t>AUSBAU VON SCHACHTABDECKUNGEN UND EINLÄUFEN</t>
  </si>
  <si>
    <t>Ausbau von Schachtabdeckungen und Einläufen</t>
  </si>
  <si>
    <t>Ausbau von Schachtabdeckungen und Einläufen Abdeckkappen komplett, aus Gußeisen, für Straßeneinbaugarnituren von Wasserleitungen, Gasleitungen usw.</t>
  </si>
  <si>
    <t>SUMME AUSBAU VON SCHACHTABDECKUNGEN UND EINLÄUFEN</t>
  </si>
  <si>
    <t>WIEDEREINBAU VON AUSGEBAUTEN GEGENSTÄNDEN</t>
  </si>
  <si>
    <t>WIEDEREINBAU VON SCHACHTABDECKUNGEN UND EINLÄUFEN</t>
  </si>
  <si>
    <t>Wiedereinbau von Schachtabdeckungen und Einläufen von Verkehrsflächen</t>
  </si>
  <si>
    <t>Wiedereinbau von kompletten Straßenkappen von Wasserleitungen</t>
  </si>
  <si>
    <t>SUMME WIEDEREINBAU VON SCHACHTABDECKUNGEN UND EINLÄUFEN</t>
  </si>
  <si>
    <t>WIEDEREINBAU VON RANDSTEINEN UND KUNETTEN IN NATURSTEIN</t>
  </si>
  <si>
    <t>Wiedereinbau von Bordsteinen</t>
  </si>
  <si>
    <t>Wiedereinbau von Bordsteinen in Naturstein</t>
  </si>
  <si>
    <t>SUMME WIEDEREINBAU VON RANDSTEINEN UND KUNETTEN IN NATURSTEIN</t>
  </si>
  <si>
    <t>ERDBEWEGUNGEN, ABBRUCHSARBEITEN</t>
  </si>
  <si>
    <t>ABBRUCHARBEITEN</t>
  </si>
  <si>
    <t>ABBRUCH VON FAHRBAHNBELÄGEN</t>
  </si>
  <si>
    <t>Abbruch von bituminöser Fahrbahndecke</t>
  </si>
  <si>
    <t>Abbruch von bituminöser Fahrbahndecke Belagstärke über 10 cm bis 20 cm</t>
  </si>
  <si>
    <t>SUMME ABBRUCH VON FAHRBAHNBELÄGEN</t>
  </si>
  <si>
    <t>AUFSCHÜTTUNGEN UND WIEDERAUFFÜLLUNGEN</t>
  </si>
  <si>
    <t>LIEFERUNG VON FREMDMATERIAL UND AUSFÜHREN VON AUFSCHÜTTUNGEN UND WIEDERAUFFÜLLUNGEN</t>
  </si>
  <si>
    <t>Lieferung und Einbau von gewaschenem Sand</t>
  </si>
  <si>
    <t>SUMME LIEFERUNG VON FREMDMATERIAL UND AUSFÜHREN VON AUFSCHÜTTUNGEN UND WIEDERAUFFÜLLUNGEN</t>
  </si>
  <si>
    <t>WASSERHALTUNGEN, GRUNDWASSERABSENKUNGEN, NUTZWASSERBRUNNEN</t>
  </si>
  <si>
    <t>WASSERHALTUNGEN</t>
  </si>
  <si>
    <t>GEOTEXTILIEN - FILTERVLIESE</t>
  </si>
  <si>
    <t>Filtervlies, Endlosfaden</t>
  </si>
  <si>
    <t>Filtervlies, Endlosfaden R 11,5 kN/m</t>
  </si>
  <si>
    <t>SUMME GEOTEXTILIEN - FILTERVLIESE</t>
  </si>
  <si>
    <t>GRABENVERBAUWÄNDE, BÖSCHUNGSVERKLEIDUNGEN</t>
  </si>
  <si>
    <t>VERNAGELTE SPRITZBETONWAND TECHNISCHE VORBEMERKUNGEN:</t>
  </si>
  <si>
    <t>EINRICHTEN UND RÄUMEN DER BAUSTELLE FÜR VERNAGELTE UND VERANKERTE SPRITZBETONWÄND</t>
  </si>
  <si>
    <t>Einrichten und Räumen der Baustelle für die Herstellung von vernagelten Spritzbetonwõnden.</t>
  </si>
  <si>
    <t>psch</t>
  </si>
  <si>
    <t>SUMME EINRICHTEN UND RÄUMEN DER BAUSTELLE FÜR VERNAGELTE UND VERANKERTE SPRITZBETONWÄND</t>
  </si>
  <si>
    <t>SPRITZBETON</t>
  </si>
  <si>
    <t>Liefern und Aufbringen einer Spritzbetonschale als Baugrubensicherung.</t>
  </si>
  <si>
    <t>Spritzbetonstärke: 12-15 cm</t>
  </si>
  <si>
    <t>Spritzbetonstärke: 16-20 cm</t>
  </si>
  <si>
    <t>SUMME SPRITZBETON</t>
  </si>
  <si>
    <t>BEWEHRUNG FÜR VERNAGELTE SPRITZBETONWAND.</t>
  </si>
  <si>
    <t>Bewehrung aus Baustahlgitter, Lieferung und Verlegung ohne Unterschied der Type.</t>
  </si>
  <si>
    <t>Stahlgüte B450C</t>
  </si>
  <si>
    <t>SUMME BEWEHRUNG FÜR VERNAGELTE SPRITZBETONWAND.</t>
  </si>
  <si>
    <t>ZUGANKER FÜR ARBEITEN ÜBER TAGE</t>
  </si>
  <si>
    <t>EINRICHTEN UND RÄUMEN DER BAUSTELLE FÜR DIE HERSTELLUNG VON VERPRESSANKERN</t>
  </si>
  <si>
    <t>Einrichten und Räumen der Baustelle für die Herstellung von Verpressankern</t>
  </si>
  <si>
    <t>SUMME EINRICHTEN UND RÄUMEN DER BAUSTELLE FÜR DIE HERSTELLUNG VON VERPRESSANKERN</t>
  </si>
  <si>
    <t>BOHRLÖCHER FÜR ZUGANKER</t>
  </si>
  <si>
    <t>Erstellen von Bohrloch für Zuganker, D bis 108 mm (4 1/4 ")</t>
  </si>
  <si>
    <t>Erstellen von Bohrloch für Zuganker, D bis 108 mm (4 1/4 ") L  bis 15,00 m</t>
  </si>
  <si>
    <t>SUMME BOHRLÖCHER FÜR ZUGANKER</t>
  </si>
  <si>
    <t>LIEFERN UND EINBAU VON VERPRESSANKERN</t>
  </si>
  <si>
    <t>Liefern, Einbauen und Verpressen von permanenter Litzenankern</t>
  </si>
  <si>
    <t>Permanenter Litzenanker, Last an der Streckgrenze bis 500 kN</t>
  </si>
  <si>
    <t>SUMME LIEFERN UND EINBAU VON VERPRESSANKERN</t>
  </si>
  <si>
    <t>INJEKTIONEN FÜR ZUGANKER</t>
  </si>
  <si>
    <t>Injektion für Zuganker</t>
  </si>
  <si>
    <t>Injektion für Zuganker Zement R 42.5</t>
  </si>
  <si>
    <t>SUMME INJEKTIONEN FÜR ZUGANKER</t>
  </si>
  <si>
    <t>NÄGEL (PASSIVE ANKER) FÜR ARBEITEN OBERTAGE.</t>
  </si>
  <si>
    <t>SELBSTBOHRANKER</t>
  </si>
  <si>
    <t>Selbstbohranker</t>
  </si>
  <si>
    <t>Last an der Streckgrenze: 230 KN</t>
  </si>
  <si>
    <t>Last an der Streckgrenze: 400 KN</t>
  </si>
  <si>
    <t>SUMME SELBSTBOHRANKER</t>
  </si>
  <si>
    <t>BETON UND STAHLBETON</t>
  </si>
  <si>
    <t>BETON FÜR BEWEHRTE UND UNBEWEHRTE BAUWERKE</t>
  </si>
  <si>
    <t>UNTERBETON, AUSGLEICHSBETON, FÜLLBETON UND DRAINAGEBETON</t>
  </si>
  <si>
    <t>Unterbeton, Ausgleichsbeton, Füllbeton</t>
  </si>
  <si>
    <t>Unterbeton, Ausgleichsbeton, Füllbeton Festigkeitsklasse C 12/15 (Rck 15 N/mm2)</t>
  </si>
  <si>
    <t>SUMME UNTERBETON, AUSGLEICHSBETON, FÜLLBETON UND DRAINAGEBETON</t>
  </si>
  <si>
    <t>WÄRMEDÄMMUNGEN</t>
  </si>
  <si>
    <t>NEBENARBEITEN</t>
  </si>
  <si>
    <t>VORBEREITUNGSARBEITEN</t>
  </si>
  <si>
    <t>Stocken</t>
  </si>
  <si>
    <t>SUMME VORBEREITUNGSARBEITEN</t>
  </si>
  <si>
    <t>SCHACHTABDECKUNGEN, EINLÄUFE, ROSTE, RIGOLEN, SCHACHTZUBEHÖR</t>
  </si>
  <si>
    <t>VORGEFERTIGTE RIGOLEN</t>
  </si>
  <si>
    <t>RIGOLEN AUS POLYESTERBETON</t>
  </si>
  <si>
    <t>Rigole, Nutzlast: 100 kN</t>
  </si>
  <si>
    <t>Rigole, Nutzlast: 100 kN mit Rost aus Grauguß</t>
  </si>
  <si>
    <t>SUMME RIGOLEN AUS POLYESTERBETON</t>
  </si>
  <si>
    <t>BELAGSARBEITEN</t>
  </si>
  <si>
    <t>BELÄGE AUS ZEMENTGEBUNDENEM KUNSTSTEIN</t>
  </si>
  <si>
    <t>PFLASTERBELÄGE (WÜRFELSTEINE)</t>
  </si>
  <si>
    <t>Betonwürfel mit spezieller Oberflächenbehandlung</t>
  </si>
  <si>
    <t>Betonwürfel mit spezieller Oberflächenbehandlung s  6-7 cm</t>
  </si>
  <si>
    <t>SUMME PFLASTERBELÄGE (WÜRFELSTEINE)</t>
  </si>
  <si>
    <t>STRASSENREGELBAUWERKE, STRASSENZUBEHÖR, STRASSENBESCHILDERUNG UND BODENMARKIERUNG</t>
  </si>
  <si>
    <t>RANDSTEINE</t>
  </si>
  <si>
    <t>BETONRANDSTEINE</t>
  </si>
  <si>
    <t>Betonrandstein 8/25 cm</t>
  </si>
  <si>
    <t>Betonrandstein 8/25 cm C 35/45 frost- und tausalzbeständig</t>
  </si>
  <si>
    <t>SUMME BETONRANDSTEINE</t>
  </si>
  <si>
    <t>Nr.</t>
  </si>
  <si>
    <t>LV-Pos. Nr.</t>
  </si>
  <si>
    <t>Bezeichnung</t>
  </si>
  <si>
    <t>Maßeinheit</t>
  </si>
  <si>
    <t>Menge</t>
  </si>
  <si>
    <t>Einheitspreis</t>
  </si>
  <si>
    <t>Gesamtpreis (Menge x Einheitspreis)</t>
  </si>
  <si>
    <t>Kodex :     22.02.008.207.01</t>
  </si>
  <si>
    <t xml:space="preserve">
ZUSAMMENFASSUNG
</t>
  </si>
  <si>
    <t xml:space="preserve">
Betrag der Arbeiten NACH AUFMASS
</t>
  </si>
  <si>
    <t xml:space="preserve">
Betrag der Arbeiten PAUSCHAL
</t>
  </si>
  <si>
    <t>Ausschreibungssumme ohne Kosten für Sicherheitsmaßnahmen</t>
  </si>
  <si>
    <t>Abschlag in %</t>
  </si>
  <si>
    <t xml:space="preserve">
Kosten für Sicherheitsmaßnahmen
</t>
  </si>
  <si>
    <t xml:space="preserve">Datum: </t>
  </si>
  <si>
    <r>
      <t xml:space="preserve">Digitale Unterschrift des bevollmächtigten Vertreters des </t>
    </r>
    <r>
      <rPr>
        <b/>
        <sz val="9"/>
        <rFont val="Arial"/>
        <family val="2"/>
      </rPr>
      <t>einzelnen</t>
    </r>
    <r>
      <rPr>
        <sz val="9"/>
        <rFont val="Arial"/>
        <family val="2"/>
      </rPr>
      <t xml:space="preserve"> Unternehmens</t>
    </r>
  </si>
  <si>
    <r>
      <t xml:space="preserve">Digitale Unterschrift des bevollmächtigten Vertreters des </t>
    </r>
    <r>
      <rPr>
        <b/>
        <sz val="9"/>
        <rFont val="Arial"/>
        <family val="2"/>
      </rPr>
      <t>federführenden</t>
    </r>
    <r>
      <rPr>
        <sz val="9"/>
        <rFont val="Arial"/>
        <family val="2"/>
      </rPr>
      <t xml:space="preserve"> Unternehmens</t>
    </r>
  </si>
  <si>
    <r>
      <t xml:space="preserve">Digitale Unterschrift des bevollmächtigten Vertreters des </t>
    </r>
    <r>
      <rPr>
        <b/>
        <sz val="9"/>
        <rFont val="Arial"/>
        <family val="2"/>
      </rPr>
      <t>(kooptierten)</t>
    </r>
    <r>
      <rPr>
        <sz val="9"/>
        <rFont val="Arial"/>
        <family val="2"/>
      </rPr>
      <t xml:space="preserve"> Mitglieds</t>
    </r>
  </si>
  <si>
    <t xml:space="preserve">
Neubau der unterirdischen Dreifachturnhalle für das hum. Gymnasium "W. von der Vogelweide" und die Mittelschule "A.Stifter" in Bozen</t>
  </si>
  <si>
    <t>ELEKTROANLAGEN</t>
  </si>
  <si>
    <t>TRAFOKABINE</t>
  </si>
  <si>
    <t>Verbraucherkabine</t>
  </si>
  <si>
    <t>cad.</t>
  </si>
  <si>
    <t xml:space="preserve">M.S.-Schalttafel </t>
  </si>
  <si>
    <t>M.S.-Kabeleinführung-Einheit</t>
  </si>
  <si>
    <t>M.S.-Abgang-Einheit</t>
  </si>
  <si>
    <t>Dreiphasiger Trocken-Transformator</t>
  </si>
  <si>
    <t>Vorgeformter Steck-Endverschluß</t>
  </si>
  <si>
    <t>MS-Anschlußleitung</t>
  </si>
  <si>
    <t>Zubehörteile</t>
  </si>
  <si>
    <t>NS-Hauptverteiler QGBT</t>
  </si>
  <si>
    <t>UVS</t>
  </si>
  <si>
    <t>NS-Stromleitung</t>
  </si>
  <si>
    <t>Hauptschutzleiter</t>
  </si>
  <si>
    <t>SUMME TRAFOKABINE</t>
  </si>
  <si>
    <t>NOTVERSORGUNGSANLAGE</t>
  </si>
  <si>
    <t>Dreiphasiges Gerät zur zentralen Notversorgung</t>
  </si>
  <si>
    <t>SUMME NOTVERSORGUNGSANLAGE</t>
  </si>
  <si>
    <t>N.S. -VERTEILER</t>
  </si>
  <si>
    <t>Hauptverteiler QG</t>
  </si>
  <si>
    <t>a corpo</t>
  </si>
  <si>
    <t>Unterverteiler QT1</t>
  </si>
  <si>
    <t>Unterverteiler QT2</t>
  </si>
  <si>
    <t>Unterverteiler QT3</t>
  </si>
  <si>
    <t>Unterverteiler QS3</t>
  </si>
  <si>
    <t>Unterverteiler QS2</t>
  </si>
  <si>
    <t>Unterverteiler QS1</t>
  </si>
  <si>
    <t>Unterverteiler QV</t>
  </si>
  <si>
    <t>Unterverteiler QUSV</t>
  </si>
  <si>
    <t>Unterverteiler QA</t>
  </si>
  <si>
    <t>Unterverteiler QE</t>
  </si>
  <si>
    <t>SUMME N.S. -VERTEILER</t>
  </si>
  <si>
    <t>15.04</t>
  </si>
  <si>
    <t>KABELTRÄGER UND INSTALLATIONSDOSE</t>
  </si>
  <si>
    <t>Kabelträger</t>
  </si>
  <si>
    <t>01.a</t>
  </si>
  <si>
    <t>300x50 mm</t>
  </si>
  <si>
    <t>01.b</t>
  </si>
  <si>
    <t>200x50 mm</t>
  </si>
  <si>
    <t>01.c</t>
  </si>
  <si>
    <t>150x50 mm</t>
  </si>
  <si>
    <t>01.d</t>
  </si>
  <si>
    <t>100x50 mm</t>
  </si>
  <si>
    <t>Flexibles Schutzrohr aus Kunststoff in schwerer Ausführung,</t>
  </si>
  <si>
    <t>03.a</t>
  </si>
  <si>
    <t>Aussendurchmesser 25 mm</t>
  </si>
  <si>
    <t>03.b</t>
  </si>
  <si>
    <t>Aussendurchmesser 32 mm</t>
  </si>
  <si>
    <t>Flexibles Kunststoffrohr</t>
  </si>
  <si>
    <t>04.a</t>
  </si>
  <si>
    <t>Außendurchmesser 25 mm</t>
  </si>
  <si>
    <t>04.b</t>
  </si>
  <si>
    <t>Außendurchmesser 32 mm</t>
  </si>
  <si>
    <t>Flexibles Schutzrohr aus Polyäthylen</t>
  </si>
  <si>
    <t>SUMME KABELTRÄGER UND INSTALLATIONSDOSE</t>
  </si>
  <si>
    <t>15.05</t>
  </si>
  <si>
    <t>ELEKTRISCHE STEUER- UND MELDEVORRICHTUNGEN</t>
  </si>
  <si>
    <t>Rufvorrichtung mit Zugschalter</t>
  </si>
  <si>
    <t>Optisches und akustisches Meldegerät</t>
  </si>
  <si>
    <t>SUMME ELEKTRISCHE STEUER- UND MELDEVORRICHTUNGEN</t>
  </si>
  <si>
    <t>15.06</t>
  </si>
  <si>
    <t>ELEKTRISCHE STARKSTROMLEITUNGEN</t>
  </si>
  <si>
    <t>Anschlußleitungen</t>
  </si>
  <si>
    <t>3x185 mm² + 2x95 mm²</t>
  </si>
  <si>
    <t>3x150 mm² + 2x95 mm²</t>
  </si>
  <si>
    <t>Elektrische Hauptleitungen</t>
  </si>
  <si>
    <t>5x16 mm²</t>
  </si>
  <si>
    <t>11.b</t>
  </si>
  <si>
    <t>5x6 mm²</t>
  </si>
  <si>
    <t>11.c</t>
  </si>
  <si>
    <t>3x4 mm²</t>
  </si>
  <si>
    <t>Elektrische Verteilungsleitungen</t>
  </si>
  <si>
    <t>3x2,5 mm²</t>
  </si>
  <si>
    <t>21.c</t>
  </si>
  <si>
    <t>3x1,5 mm²</t>
  </si>
  <si>
    <t>SUMME ELEKTRISCHE STARKSTROMLEITUNGEN</t>
  </si>
  <si>
    <t>STECKDOSEN FÜR LICHT- UND KRAFTSTROM</t>
  </si>
  <si>
    <t>Zweipolige Steckdose im Mauerwerk</t>
  </si>
  <si>
    <t>SUMME STECKDOSEN FÜR LICHT- UND KRAFTSTROM</t>
  </si>
  <si>
    <t>15.08</t>
  </si>
  <si>
    <t>BELEUCHTUNGSANLAGE</t>
  </si>
  <si>
    <t>Spannungsversorgung 320 mA - 230 V a.c. - 28-31 V d.c.</t>
  </si>
  <si>
    <t>Spannungsversorgung 640 mA - 230 V a.c. - 28-31 V d.c.</t>
  </si>
  <si>
    <t xml:space="preserve">Linien Ankoppler </t>
  </si>
  <si>
    <t>Gateway DALI</t>
  </si>
  <si>
    <t>Lichtpunkt mit Tastensteuerung,</t>
  </si>
  <si>
    <t>Lichtpunkt mit Steuerung durch Bewegungsmelder,</t>
  </si>
  <si>
    <t>Lichtpunkt für Notbeleuchtung,</t>
  </si>
  <si>
    <t>Lichtpunkt gesteuert durch Dämmerungsschalter,</t>
  </si>
  <si>
    <t>Einbauleuchte T2</t>
  </si>
  <si>
    <t>Einbauleuchte T3</t>
  </si>
  <si>
    <t>Einbauleuchte T4</t>
  </si>
  <si>
    <t>Anbauleuchte T5</t>
  </si>
  <si>
    <t>Anbauleuchte T6</t>
  </si>
  <si>
    <t xml:space="preserve">Anbauleuchte T7, </t>
  </si>
  <si>
    <t xml:space="preserve">Anbauleuchte T8, </t>
  </si>
  <si>
    <t xml:space="preserve">Anbauleuchte T9, </t>
  </si>
  <si>
    <t>18</t>
  </si>
  <si>
    <t xml:space="preserve">Anbauleuchte T9.a </t>
  </si>
  <si>
    <t>Einbauleuchte T10,</t>
  </si>
  <si>
    <t>Einbauleuchte T11</t>
  </si>
  <si>
    <t>Aussenlichtkörper T14</t>
  </si>
  <si>
    <t>Lichtkörper zur Fluchtweganzeige,</t>
  </si>
  <si>
    <t>26</t>
  </si>
  <si>
    <t>Lichtkörper wie unter vorhergehender Position,</t>
  </si>
  <si>
    <t>29</t>
  </si>
  <si>
    <t>Einfach Licht-Drucktaster,</t>
  </si>
  <si>
    <t>30</t>
  </si>
  <si>
    <t>Vierfach Licht-Drucktaster,</t>
  </si>
  <si>
    <t>31</t>
  </si>
  <si>
    <t>Bewegungsmelder,</t>
  </si>
  <si>
    <t>32</t>
  </si>
  <si>
    <t>BUS-Ankoppler</t>
  </si>
  <si>
    <t>33</t>
  </si>
  <si>
    <t>Schaltaktor</t>
  </si>
  <si>
    <t>33.a</t>
  </si>
  <si>
    <t>4 Kanäle - 230 V - 16 A</t>
  </si>
  <si>
    <t>33.b</t>
  </si>
  <si>
    <t>2 Kanäle - 230 V - 16 A</t>
  </si>
  <si>
    <t>34</t>
  </si>
  <si>
    <t>Dämmerungsschalter</t>
  </si>
  <si>
    <t>35</t>
  </si>
  <si>
    <t>Zentrale zur Kontrolle der Not-Beleuchtungsanlage.</t>
  </si>
  <si>
    <t>36</t>
  </si>
  <si>
    <t>Programmierung und bis zu 2 Nachprogrammierungen der EIB TOOL Software (ETS)</t>
  </si>
  <si>
    <t>37</t>
  </si>
  <si>
    <t>Bus-Leitung</t>
  </si>
  <si>
    <t>SUMME BELEUCHTUNGSANLAGE</t>
  </si>
  <si>
    <t>15.09</t>
  </si>
  <si>
    <t>BRANDMELDEANLAGE</t>
  </si>
  <si>
    <t>Brandmeldezentrale</t>
  </si>
  <si>
    <t xml:space="preserve">Fernbedientableu, </t>
  </si>
  <si>
    <t>40</t>
  </si>
  <si>
    <t xml:space="preserve">Optischer Rauchmelder SDN </t>
  </si>
  <si>
    <t>50</t>
  </si>
  <si>
    <t>Metallkorb</t>
  </si>
  <si>
    <t>60</t>
  </si>
  <si>
    <t>RS - Meldersockel.</t>
  </si>
  <si>
    <t>70</t>
  </si>
  <si>
    <t>Paralellanzeige</t>
  </si>
  <si>
    <t>80</t>
  </si>
  <si>
    <t>Not-Drucktaste</t>
  </si>
  <si>
    <t>90</t>
  </si>
  <si>
    <t xml:space="preserve">Blinkleuchte und Sirene mit doppelsprachiger Anzeige </t>
  </si>
  <si>
    <t>101</t>
  </si>
  <si>
    <t>Anschlußpunkt Brandschutzklappen</t>
  </si>
  <si>
    <t>102</t>
  </si>
  <si>
    <t>RWA-Steuergerät</t>
  </si>
  <si>
    <t>103</t>
  </si>
  <si>
    <t>Haftmagnet</t>
  </si>
  <si>
    <t>104</t>
  </si>
  <si>
    <t>Steuervorrichtung Ventilator</t>
  </si>
  <si>
    <t>105</t>
  </si>
  <si>
    <t>Drucktaste</t>
  </si>
  <si>
    <t>110</t>
  </si>
  <si>
    <t>Telefonwahlgerät,</t>
  </si>
  <si>
    <t>120</t>
  </si>
  <si>
    <t>Anschlußleitung</t>
  </si>
  <si>
    <t>121</t>
  </si>
  <si>
    <t>Netz-Schnittstelle</t>
  </si>
  <si>
    <t>130</t>
  </si>
  <si>
    <t>Brandschutzabschottung</t>
  </si>
  <si>
    <t>SUMME BRANDMELDEANLAGE</t>
  </si>
  <si>
    <t>15.10</t>
  </si>
  <si>
    <t>STRUKTURIERTE VERKABELUNG FÜR TELEFON- UND DATENÜBERTRAGUNGSANLAGE</t>
  </si>
  <si>
    <t>19" Rack-Standschrank</t>
  </si>
  <si>
    <t xml:space="preserve">Auslass FDI </t>
  </si>
  <si>
    <t>Datensteckdosen</t>
  </si>
  <si>
    <t>Patchpaneele</t>
  </si>
  <si>
    <t>41</t>
  </si>
  <si>
    <t>Patch Cord S/FTP Kategorie 7 1 m</t>
  </si>
  <si>
    <t>Patch Cord für Glasfaserkabel 50/125µm SC/PCSC/PC</t>
  </si>
  <si>
    <t>61</t>
  </si>
  <si>
    <t>Anschlussdose fü Glasfaserkabel</t>
  </si>
  <si>
    <t xml:space="preserve">Glasfaserkabel </t>
  </si>
  <si>
    <t>81</t>
  </si>
  <si>
    <t>Montage und Montagematerial</t>
  </si>
  <si>
    <t>91</t>
  </si>
  <si>
    <t>Zertifizierung und Abnahme der ganzen Anlage</t>
  </si>
  <si>
    <t>Außeneinheit für die Kühlung der Datenschränke,</t>
  </si>
  <si>
    <t>111</t>
  </si>
  <si>
    <t>Inneneinheit für die Kühlung der Datenschränke,</t>
  </si>
  <si>
    <t>Zentralisiertes Betriebssystem</t>
  </si>
  <si>
    <t>SUMME STRUKTURIERTE VERKABELUNG FÜR TELEFON- UND DATENÜBERTRAGUNGSANLAGE</t>
  </si>
  <si>
    <t>15.11</t>
  </si>
  <si>
    <t>MULTIMEDIAANLAGE</t>
  </si>
  <si>
    <t xml:space="preserve">Erstellen eines Auslasses </t>
  </si>
  <si>
    <t>SUMME MULTIMEDIAANLAGE</t>
  </si>
  <si>
    <t>15.12</t>
  </si>
  <si>
    <t>UHRANLAGE</t>
  </si>
  <si>
    <t>Hauptuhr für Rackeinbau</t>
  </si>
  <si>
    <t xml:space="preserve">Funkempfänger </t>
  </si>
  <si>
    <t>ETCW-Software</t>
  </si>
  <si>
    <t>Gangreserve</t>
  </si>
  <si>
    <t>Universelles Kanalrelaismodul</t>
  </si>
  <si>
    <t xml:space="preserve">Nebenuhr </t>
  </si>
  <si>
    <t>Anschlußleitungen für die Nebenuhren,</t>
  </si>
  <si>
    <t>SUMME UHRANLAGE</t>
  </si>
  <si>
    <t>15.13</t>
  </si>
  <si>
    <t>DIGITAL SPRECHANLAGE</t>
  </si>
  <si>
    <t>Digital-Türsprechanlage für die Küche</t>
  </si>
  <si>
    <t>SUMME DIGITAL SPRECHANLAGE</t>
  </si>
  <si>
    <t>15.14</t>
  </si>
  <si>
    <t>ERDUNGSANLAGE</t>
  </si>
  <si>
    <t xml:space="preserve">Maschen-Erdungsanlage, </t>
  </si>
  <si>
    <t>Erdungsleiter</t>
  </si>
  <si>
    <t>Erdungssammelschiene</t>
  </si>
  <si>
    <t>Schutzleiter</t>
  </si>
  <si>
    <t>22.01</t>
  </si>
  <si>
    <t>185 mm²</t>
  </si>
  <si>
    <t>22.02</t>
  </si>
  <si>
    <t>50 mm²</t>
  </si>
  <si>
    <t>22.03</t>
  </si>
  <si>
    <t>16 mm²</t>
  </si>
  <si>
    <t>SUMME ERDUNGSANLAGE</t>
  </si>
  <si>
    <t>15.15</t>
  </si>
  <si>
    <t>VERSCHIEDENE ELEKTRISCHE ANSCHLÜSSE</t>
  </si>
  <si>
    <t xml:space="preserve">Elektrischer Anschluß des Lüftungsgerätes mit Dampfbefeuchter, </t>
  </si>
  <si>
    <t xml:space="preserve">Elektrischer Anschluß des Lüftungsgerätes ohne Dampfbefeuchter, </t>
  </si>
  <si>
    <t>Elektrischer Anschluß der Pissoir</t>
  </si>
  <si>
    <t>Elektrischer Anschluß der Haartrockner</t>
  </si>
  <si>
    <t>Mobile Trennwände</t>
  </si>
  <si>
    <t>Teleskop-Tribüne</t>
  </si>
  <si>
    <t>Entrauchungsventilator</t>
  </si>
  <si>
    <t>Steuergeräte</t>
  </si>
  <si>
    <t>08.01</t>
  </si>
  <si>
    <t xml:space="preserve">Elektronisches Steuergerät für die Heizung der Rohre; </t>
  </si>
  <si>
    <t>cad</t>
  </si>
  <si>
    <t>Heizkabel</t>
  </si>
  <si>
    <t>09.01</t>
  </si>
  <si>
    <t>Heizleitung 20 W/m</t>
  </si>
  <si>
    <t>SUMME VERSCHIEDENE ELEKTRISCHE ANSCHLÜSSE</t>
  </si>
  <si>
    <t>15.16</t>
  </si>
  <si>
    <t>ELEKTRISCHE SCHNEESCHMELZANLAGE</t>
  </si>
  <si>
    <t>Heizkreis</t>
  </si>
  <si>
    <t>m²</t>
  </si>
  <si>
    <t>Elektrischer Anschluß</t>
  </si>
  <si>
    <t>Kontrollsystem</t>
  </si>
  <si>
    <t>SUMME ELEKTRISCHE SCHNEESCHMELZANLAGE</t>
  </si>
  <si>
    <t>15.17</t>
  </si>
  <si>
    <t>TONVERTEILUNGSANLAGE</t>
  </si>
  <si>
    <t>Mischpult-Verstärker</t>
  </si>
  <si>
    <t>Standmikrofon</t>
  </si>
  <si>
    <t>Mikrofon für die Feuerwehr</t>
  </si>
  <si>
    <t>Professionelle Leistungsverstärker,</t>
  </si>
  <si>
    <t>CD-Abspielgerät</t>
  </si>
  <si>
    <t>AM/FM Empfangsgerät</t>
  </si>
  <si>
    <t>Standardmöbel Rack 19"</t>
  </si>
  <si>
    <t>Lautsprecher 4 W</t>
  </si>
  <si>
    <t>Hornlautsprecher</t>
  </si>
  <si>
    <t>Audio-Leitung</t>
  </si>
  <si>
    <t>SUMME TONVERTEILUNGSANLAGE</t>
  </si>
  <si>
    <t>15.18</t>
  </si>
  <si>
    <t>REGIEARBEITEN</t>
  </si>
  <si>
    <t>SUMME REGIEARBEITEN</t>
  </si>
  <si>
    <t>15.19</t>
  </si>
  <si>
    <t>AULA MAGNA SCHULE "STIFTER"</t>
  </si>
  <si>
    <t>Einbauleuchte T12</t>
  </si>
  <si>
    <t>Einbauleuchte T12N</t>
  </si>
  <si>
    <t>Einbauleuchte T13</t>
  </si>
  <si>
    <t>Jalousien-Steuertaster</t>
  </si>
  <si>
    <t xml:space="preserve">Vorbereitung für Leinwand, </t>
  </si>
  <si>
    <t>Vorbereitung für die Steuerung der  motorisierten Leinwand</t>
  </si>
  <si>
    <t>Vorbereitung für den elektrischen und Daten-Anschluß des Beamers</t>
  </si>
  <si>
    <t>Vorbereitung für MM-Auslass</t>
  </si>
  <si>
    <t>Vorbereitung für Lautsprecher</t>
  </si>
  <si>
    <t>SUMME AULA MAGNA SCHULE "STIFTER"</t>
  </si>
  <si>
    <t>14.09</t>
  </si>
  <si>
    <t>Sanitärgeräte und Zubehör</t>
  </si>
  <si>
    <t>14.09.01</t>
  </si>
  <si>
    <t>Waschtischanlagen</t>
  </si>
  <si>
    <t>14.09.01.01</t>
  </si>
  <si>
    <t>Waschbecken freistehend:</t>
  </si>
  <si>
    <t>14.09.01.01.f</t>
  </si>
  <si>
    <t>65 * 50 cm</t>
  </si>
  <si>
    <t>14.09.01.08</t>
  </si>
  <si>
    <t>Waschtischsiphon:</t>
  </si>
  <si>
    <t>14.09.01.08.a</t>
  </si>
  <si>
    <t>ø 50</t>
  </si>
  <si>
    <t>14.09.01.09</t>
  </si>
  <si>
    <t>Einhebel-Einlochmischer</t>
  </si>
  <si>
    <t>14.09.01.10*</t>
  </si>
  <si>
    <t>Fußbadewanne Modell Sport aus Sanitär-Keramik</t>
  </si>
  <si>
    <t>14.09.01.10.a</t>
  </si>
  <si>
    <t>Größe: Breite: 39cm, Tiefe: 48cm, Höhe: 21cm</t>
  </si>
  <si>
    <t>14.09.02</t>
  </si>
  <si>
    <t>Klosett- und Urinalanlagen</t>
  </si>
  <si>
    <t>14.09.02.01</t>
  </si>
  <si>
    <t>Klosettschale - wandhängend</t>
  </si>
  <si>
    <t>14.09.02.04</t>
  </si>
  <si>
    <t>Wandeinbauspülkasten</t>
  </si>
  <si>
    <t>14.09.02.07</t>
  </si>
  <si>
    <t>Klosettdeckel:</t>
  </si>
  <si>
    <t>14.09.02.07.a</t>
  </si>
  <si>
    <t>aus Kunststoff</t>
  </si>
  <si>
    <t>14.09.02.08</t>
  </si>
  <si>
    <t>Urinal:</t>
  </si>
  <si>
    <t>14.09.02.08.a</t>
  </si>
  <si>
    <t>Schalenausführung</t>
  </si>
  <si>
    <t>14.09.02.09</t>
  </si>
  <si>
    <t>Urinalspülung mit elektronischer Näherungsautomatik</t>
  </si>
  <si>
    <t>14.09.04</t>
  </si>
  <si>
    <t>Brauseanlagen</t>
  </si>
  <si>
    <t>14.09.04.02</t>
  </si>
  <si>
    <t>Kunststoff - Brausewanne:</t>
  </si>
  <si>
    <t>14.09.04.02.a</t>
  </si>
  <si>
    <t>80 x 80 x 15 cm</t>
  </si>
  <si>
    <t>14.09.04.02.d(*)</t>
  </si>
  <si>
    <t xml:space="preserve">100 x 100 x 2,5 cm bodenbündig </t>
  </si>
  <si>
    <t>14.09.04.03.01*</t>
  </si>
  <si>
    <t>Brausemischer</t>
  </si>
  <si>
    <t>14.09.04.07</t>
  </si>
  <si>
    <t>Brausegarnitur mit Wandstange</t>
  </si>
  <si>
    <t>14.09.04.10</t>
  </si>
  <si>
    <t>Duschtrennwände:</t>
  </si>
  <si>
    <t>14.09.04.10.b</t>
  </si>
  <si>
    <t>zweiseitig - 185 * 85 cm Schrägeinstieg</t>
  </si>
  <si>
    <t>14.09.04.10.d (*)</t>
  </si>
  <si>
    <t>zweiseitig - 185 * 100 cm Schrägeinstieg</t>
  </si>
  <si>
    <t>14.09.04.12*</t>
  </si>
  <si>
    <t>Bodenablauf mit Inoxrost:</t>
  </si>
  <si>
    <t>14.09.04.12.a</t>
  </si>
  <si>
    <t>DN 100 - Lungezza 3m</t>
  </si>
  <si>
    <t>14.09.04.12.b</t>
  </si>
  <si>
    <t>DN 100 - Lungezza 2m</t>
  </si>
  <si>
    <t>14.09.06</t>
  </si>
  <si>
    <t>Waschtroganlagen</t>
  </si>
  <si>
    <t>14.09.06.01</t>
  </si>
  <si>
    <t>Stahlausgußbecken für Betriebsräume</t>
  </si>
  <si>
    <t>14.09.06.03</t>
  </si>
  <si>
    <t>Wandausgußbecken</t>
  </si>
  <si>
    <t>14.09.07</t>
  </si>
  <si>
    <t>Anschlußgarnituren</t>
  </si>
  <si>
    <t>14.09.07.02</t>
  </si>
  <si>
    <t>Waschmaschinenanschlußgarnitur</t>
  </si>
  <si>
    <t>14.09.08</t>
  </si>
  <si>
    <t>Spültischanlagen</t>
  </si>
  <si>
    <t>14.09.08.03</t>
  </si>
  <si>
    <t>Wandbatterie für Küchenspültische</t>
  </si>
  <si>
    <t>14.09.08.06</t>
  </si>
  <si>
    <t>Auslaufhahn</t>
  </si>
  <si>
    <t>14.09.09</t>
  </si>
  <si>
    <t>Geräte für Behinderte</t>
  </si>
  <si>
    <t>14.09.09.03</t>
  </si>
  <si>
    <t>Behinderten WC, wandhängend</t>
  </si>
  <si>
    <t>14.09.09.04</t>
  </si>
  <si>
    <t>Behindertenwaschbecken</t>
  </si>
  <si>
    <t>14.09.09.05</t>
  </si>
  <si>
    <t>Haltestange für Behinderten - Nassräume:</t>
  </si>
  <si>
    <t>14.09.09.05.c</t>
  </si>
  <si>
    <t>L 565 mm - starr</t>
  </si>
  <si>
    <t>14.09.09.05.e</t>
  </si>
  <si>
    <t>L 805 mm - aufklappbar</t>
  </si>
  <si>
    <t>14.09.11</t>
  </si>
  <si>
    <t>Zubehör für Naßzellen</t>
  </si>
  <si>
    <t>14.09.11.01</t>
  </si>
  <si>
    <t>Kristallspiegel für Waschbecken:</t>
  </si>
  <si>
    <t>14.09.11.01.a</t>
  </si>
  <si>
    <t>45 * 60 cm</t>
  </si>
  <si>
    <t>14.09.11.02</t>
  </si>
  <si>
    <t>Papierrollenhalter</t>
  </si>
  <si>
    <t>14.09.11.03</t>
  </si>
  <si>
    <t>Seifenhalter</t>
  </si>
  <si>
    <t>14.09.11.04</t>
  </si>
  <si>
    <t>Seifencremespender:</t>
  </si>
  <si>
    <t>14.09.11.04.a</t>
  </si>
  <si>
    <t>Inhalt 500 ml</t>
  </si>
  <si>
    <t>14.09.11.04.b</t>
  </si>
  <si>
    <t>Inhalt 1000 ml</t>
  </si>
  <si>
    <t>14.09.11.05</t>
  </si>
  <si>
    <t>Papierhandtuchspender:</t>
  </si>
  <si>
    <t>14.09.11.05.a</t>
  </si>
  <si>
    <t>Papiertücher</t>
  </si>
  <si>
    <t>14.09.11.05.b</t>
  </si>
  <si>
    <t>14.09.11.06</t>
  </si>
  <si>
    <t>WC - Reinigungsbürste</t>
  </si>
  <si>
    <t>14.09.11.07</t>
  </si>
  <si>
    <t>Händetrockner:</t>
  </si>
  <si>
    <t>14.09.11.07.a</t>
  </si>
  <si>
    <t>1400 W - 30 l/s</t>
  </si>
  <si>
    <t>14.09.11.08</t>
  </si>
  <si>
    <t>Wandhaartrockner:</t>
  </si>
  <si>
    <t>14.09.11.08.a</t>
  </si>
  <si>
    <t>1000 W</t>
  </si>
  <si>
    <t>14.09.11.09</t>
  </si>
  <si>
    <t>Papierkorb:</t>
  </si>
  <si>
    <t>GESAMT Sanitäranlagen</t>
  </si>
  <si>
    <t>Heizungsanlage</t>
  </si>
  <si>
    <t>Heizzentrale, Armaturen und Zubehör</t>
  </si>
  <si>
    <t>Warmwasserbereiter</t>
  </si>
  <si>
    <t xml:space="preserve">Speicher für Speicherladesystem </t>
  </si>
  <si>
    <t>1000 l</t>
  </si>
  <si>
    <t>Speicherladesystem bestehend aus gelötetm Plattenwärmetauscher</t>
  </si>
  <si>
    <t xml:space="preserve">Leistung  125kW, System Durchmesser 5/4" </t>
  </si>
  <si>
    <t>Temperaturregelung für Ladesysstem</t>
  </si>
  <si>
    <t>Umwälzpumpen</t>
  </si>
  <si>
    <t>Umwälzpumpe mit Muffenanschlüssen und mit modulierende Drehzahländerung der Klasse A - EuP 2015 Ready</t>
  </si>
  <si>
    <t>DN 32 - G 1 1/4" hohe Prevalenz - EuP 2015 Ready</t>
  </si>
  <si>
    <t>Umwälzpumpe mit Flanschenanschlüssen und mit modulierende Drehzahländerung der Klasse A - EuP 2015 Ready</t>
  </si>
  <si>
    <t>DN 40 - 1.1/2" hohe Prevalenz - EuP 2015 Ready</t>
  </si>
  <si>
    <t>DN 50 - 2" hohe Prevalenz - EuP 2015 Ready</t>
  </si>
  <si>
    <t>Inline-Umwälzpumpe mit Flanschenanschlüssen, modulierende Drehzahl-änderung der Klasse A</t>
  </si>
  <si>
    <t>Inline DN 65 - 2.1/2" hohe Prevalenz - Klasse A</t>
  </si>
  <si>
    <t>Absperrorgane</t>
  </si>
  <si>
    <t>Flanschen - Absperrventil:</t>
  </si>
  <si>
    <t>DN 32 - 5/4"</t>
  </si>
  <si>
    <t>DN 40 - 6/4"</t>
  </si>
  <si>
    <t>DN 50 - 2"</t>
  </si>
  <si>
    <t>DN 65 - 2 1/2"</t>
  </si>
  <si>
    <t>DN 80 - 3"</t>
  </si>
  <si>
    <t>Kugelhahn - Vollstromventil:</t>
  </si>
  <si>
    <t>DN 15 - 1/2"</t>
  </si>
  <si>
    <t>DN 20 - 3/4"</t>
  </si>
  <si>
    <t>DN 25 - 1"</t>
  </si>
  <si>
    <t>Füll- und Entleerungshahn:</t>
  </si>
  <si>
    <t>1/2"</t>
  </si>
  <si>
    <t>3/4"</t>
  </si>
  <si>
    <t>Rückflußverhinderer</t>
  </si>
  <si>
    <t>Klappenrückschlagventil:</t>
  </si>
  <si>
    <t>Disco-Rückschlagventile:</t>
  </si>
  <si>
    <t>Schmutzfänger</t>
  </si>
  <si>
    <t>Schmutzfänger aus Rotguß:</t>
  </si>
  <si>
    <t>Schmutzfänger aus Grauguß:</t>
  </si>
  <si>
    <t>Wärmezähler</t>
  </si>
  <si>
    <t>Elektronischer Wärmezähler:</t>
  </si>
  <si>
    <t>Woltmannz. DN 65 - Qn = 25 m3/h</t>
  </si>
  <si>
    <t>Mehrpreis für Rechenwerk Wärme- und Kältemessung</t>
  </si>
  <si>
    <t>Druck- und Mengenregelgeräte</t>
  </si>
  <si>
    <t>Automatische Füllgarnitur:</t>
  </si>
  <si>
    <t>3/4", große Mengen und mit Rohrnetztrenner</t>
  </si>
  <si>
    <t>Strangregulierventil:</t>
  </si>
  <si>
    <t>DN 32 - G 11/4"</t>
  </si>
  <si>
    <t>Enthärterflasche zur Aufbereitung von Heizungswasser</t>
  </si>
  <si>
    <t xml:space="preserve">Enthärterflasche </t>
  </si>
  <si>
    <t>Ersatzpatrone</t>
  </si>
  <si>
    <t>Dosiergerät für Warmwasserheizungen</t>
  </si>
  <si>
    <t>Dosierwirkstoff zur Heizwasser-Konditionierung</t>
  </si>
  <si>
    <t>Dosierwirkstoff 5lt.</t>
  </si>
  <si>
    <t>Messbesteck zur Bestimmung der Konzentrazion</t>
  </si>
  <si>
    <t>Be- und Entlüftungsgeräte</t>
  </si>
  <si>
    <t>Automatischer Schnellentlüfter:</t>
  </si>
  <si>
    <t>Luftabscheider mit Flanschanschlüsse:</t>
  </si>
  <si>
    <t>Sicherheits- und Kontrollvorrichtungen</t>
  </si>
  <si>
    <t>Sicherheitsventil:</t>
  </si>
  <si>
    <t>3/4" für Boiler</t>
  </si>
  <si>
    <t>Bimetallthermometer:</t>
  </si>
  <si>
    <t>Tauchhülse:</t>
  </si>
  <si>
    <t>1/2" Länge 100 cm</t>
  </si>
  <si>
    <t>Ablauftrichter:</t>
  </si>
  <si>
    <t>ø 1"</t>
  </si>
  <si>
    <t>Ausdehnungsgefäße</t>
  </si>
  <si>
    <t>Membranausdehnungsgefäß mit Kollaudierung:</t>
  </si>
  <si>
    <t>Nutzvolumen 100 l</t>
  </si>
  <si>
    <t>Nutzvolumen 300 l</t>
  </si>
  <si>
    <t>Zubehör Heizzentrale</t>
  </si>
  <si>
    <t>Bezeichnungsschild</t>
  </si>
  <si>
    <t>Heizungskollektoren</t>
  </si>
  <si>
    <t>Heizungskollektor:</t>
  </si>
  <si>
    <t>øe/øi 324/310 mm</t>
  </si>
  <si>
    <t>Feuerungsanlagen, Abgasanlagen und Zubehör</t>
  </si>
  <si>
    <t>Zubehör Heizräume allgemein</t>
  </si>
  <si>
    <t>Handfeuerlöscher:</t>
  </si>
  <si>
    <t>6 kg</t>
  </si>
  <si>
    <t>12 kg</t>
  </si>
  <si>
    <t>Hinweis-Kennzeichnungsschild laut UNI Norm in erforderlicher Größe, homologiert:</t>
  </si>
  <si>
    <t>Wandschild PVC 30x30</t>
  </si>
  <si>
    <t>Fahnenschild PVC mit Befestigung 30x30</t>
  </si>
  <si>
    <t>Kasten für Handfeuerlöscher Aufputz oder Unterputz</t>
  </si>
  <si>
    <t>Feuerlöscher 6 kg - Gr. 300x650x227mm</t>
  </si>
  <si>
    <t>Feuerlöscher 9/12 kg - Gr. 330x750x235mm</t>
  </si>
  <si>
    <t>Fußbodenheizung und Zubehör</t>
  </si>
  <si>
    <t>Fußbodenheizfläche und Zubehör</t>
  </si>
  <si>
    <t>Fußbodenheizfläche:</t>
  </si>
  <si>
    <t>Verlegeabstand: 20 cm</t>
  </si>
  <si>
    <t>Verlegeabstand: 30 cm</t>
  </si>
  <si>
    <t>Fußbodenheizungsverteiler:</t>
  </si>
  <si>
    <t>3 Kreisläufe</t>
  </si>
  <si>
    <t>4 Kreisläufe</t>
  </si>
  <si>
    <t>5 Kreisläufe</t>
  </si>
  <si>
    <t>6 Kreisläufe</t>
  </si>
  <si>
    <t>7 Kreisläufe</t>
  </si>
  <si>
    <t>8 Kreisläufe</t>
  </si>
  <si>
    <t xml:space="preserve">Fußbodenheizfläche für Schwingböden </t>
  </si>
  <si>
    <t>Tipo Sportboden, Verlegeabstand 15cm</t>
  </si>
  <si>
    <t>Fußbodenheizungsverteiler Sportboden</t>
  </si>
  <si>
    <t xml:space="preserve">Durchmesser ø70/76 - 3 Kreisläufe G.6/4" </t>
  </si>
  <si>
    <t>Verteilerkasten für Fußbodenheizungsverteiler</t>
  </si>
  <si>
    <t>bis 6 Kreisläufe</t>
  </si>
  <si>
    <t>bis 10 Kreisläufe</t>
  </si>
  <si>
    <t>Kugelhahn - Vollstromventil mit Flügelgriff:</t>
  </si>
  <si>
    <t>Wandluftheizgeräte</t>
  </si>
  <si>
    <t>Kompakter Luftschleier HEIZEN-KÜHLEN für horizontale Installation, Montage in der Zwischendecke.</t>
  </si>
  <si>
    <t>Türbreite 2,0m</t>
  </si>
  <si>
    <t>Rohrleitungen und Zubehör</t>
  </si>
  <si>
    <t>Stahlrohre</t>
  </si>
  <si>
    <t>Nahtloses Gewindestahlrohr, schwarz:</t>
  </si>
  <si>
    <t>ø 3/8"</t>
  </si>
  <si>
    <t>ø 1/2"</t>
  </si>
  <si>
    <t>ø 3/4"</t>
  </si>
  <si>
    <t>ø 5/4"</t>
  </si>
  <si>
    <t>ø 6/4"</t>
  </si>
  <si>
    <t>Nahtloses Siederohr aus Stahl:</t>
  </si>
  <si>
    <t>ø 64/70 mm</t>
  </si>
  <si>
    <t>ø 70/76 mm</t>
  </si>
  <si>
    <t>ø 82/89 mm</t>
  </si>
  <si>
    <t>Vorisolierte Stahlrohrheizung:</t>
  </si>
  <si>
    <t>DN 80/160</t>
  </si>
  <si>
    <t>Kunststoffrohre</t>
  </si>
  <si>
    <t>Kunststoffrohr aus hochdruckvernetztem Polyäthylen:</t>
  </si>
  <si>
    <t>DN 10 - PN 10</t>
  </si>
  <si>
    <t>DN 15 - PN 10</t>
  </si>
  <si>
    <t>DN 20 - PN 10</t>
  </si>
  <si>
    <t>DN 25 - PN 6</t>
  </si>
  <si>
    <t>DN 32 - PN 6</t>
  </si>
  <si>
    <t>DN 40 - PN 6</t>
  </si>
  <si>
    <t>DN 50 - PN 6</t>
  </si>
  <si>
    <t>DN 65 - PN 6</t>
  </si>
  <si>
    <t>Zubehör</t>
  </si>
  <si>
    <t>Aufpreis für aufgehängte Leitungen:</t>
  </si>
  <si>
    <t>ø Rohr 3/8"</t>
  </si>
  <si>
    <t>ø Rohr 1/2"</t>
  </si>
  <si>
    <t>ø Rohr 3/4"</t>
  </si>
  <si>
    <t>ø Rohr 1"</t>
  </si>
  <si>
    <t>ø Rohr 5/4"</t>
  </si>
  <si>
    <t>ø Rohr 6/4"</t>
  </si>
  <si>
    <t>ø Rohr 2"</t>
  </si>
  <si>
    <t>ø Rohr 2 1/2"</t>
  </si>
  <si>
    <t>ø Rohr 3"</t>
  </si>
  <si>
    <t>Rohrisolierungen und Zubehör</t>
  </si>
  <si>
    <t>Rohrisolierung mit Steinwolle</t>
  </si>
  <si>
    <t>Rohrisolierung mit Steinwolle D 30:</t>
  </si>
  <si>
    <t>ml</t>
  </si>
  <si>
    <t>Rohrisolierung mit Steinwolle D 40:</t>
  </si>
  <si>
    <t>ø 2"</t>
  </si>
  <si>
    <t>ø 2 1/2"</t>
  </si>
  <si>
    <t>ø 3"</t>
  </si>
  <si>
    <t>Rohrisolierung mit Alu-Abdeckung:</t>
  </si>
  <si>
    <t>D 40, ø  2 ÷ 3"</t>
  </si>
  <si>
    <t>D 70, ø    &gt; 324 mm</t>
  </si>
  <si>
    <t>Rohrisolierungen mit Polyäthylenschaum PE-LD</t>
  </si>
  <si>
    <t>Wärmeisolierung aus Polyäthylen D 9:</t>
  </si>
  <si>
    <t>Wärmeisolierung aus Polyäthylen D 13:</t>
  </si>
  <si>
    <t>Wärmeisolierung aus Polyäthylen, Wandstärke: 19 mm,:</t>
  </si>
  <si>
    <t>ø Rohr 2. 1/2"</t>
  </si>
  <si>
    <t>Kälterohrisolierung</t>
  </si>
  <si>
    <t>Rohrisolierung aus geschlossenzelligem, vulkanisertem Neopren:</t>
  </si>
  <si>
    <t>ø 1/2" - D 13 mm</t>
  </si>
  <si>
    <t>ø 3/4" - D 13 mm</t>
  </si>
  <si>
    <t>ø 1" - D 14 mm</t>
  </si>
  <si>
    <t>ø 5/4" - D 14 mm</t>
  </si>
  <si>
    <t>ø 6/4" - D 14 mm</t>
  </si>
  <si>
    <t>D 15 mm</t>
  </si>
  <si>
    <t>ø 2 1/2" - D 15 mm</t>
  </si>
  <si>
    <t>ø 3" - D 15 mm</t>
  </si>
  <si>
    <t>in Platten für Rohre ø &gt; 160mm - D19</t>
  </si>
  <si>
    <t>für Ventil DN 80 e 100 - D18</t>
  </si>
  <si>
    <t>Elektro- und Regelungsanlagen mit Zubehör</t>
  </si>
  <si>
    <t>Elektronische Regelungsanlagen</t>
  </si>
  <si>
    <t>Elektronischer Raumtemperaturregler:</t>
  </si>
  <si>
    <t>Tagesprogramm</t>
  </si>
  <si>
    <t>DDC Regler, Modulare Automatisierungsstation</t>
  </si>
  <si>
    <t>Lokales Bediengerät für DDC-Regler</t>
  </si>
  <si>
    <t>Schaltschrank für Wandmontage aus stabilem Stahlblechgehäuse</t>
  </si>
  <si>
    <t>Verkabelung</t>
  </si>
  <si>
    <t>Funktionsprobe und Inbetriebnahme der Steuerungsanlage</t>
  </si>
  <si>
    <t>Fühler</t>
  </si>
  <si>
    <t>Vorlauftemperaturfühler:</t>
  </si>
  <si>
    <t>Schutzhülle aus Messing</t>
  </si>
  <si>
    <t>Schutzhülle aus INOX Stahl</t>
  </si>
  <si>
    <t>Anlegefühler</t>
  </si>
  <si>
    <t>Außentemperaturfühler</t>
  </si>
  <si>
    <t>Regelthermostat</t>
  </si>
  <si>
    <t>Mischventile und Kükenmischer</t>
  </si>
  <si>
    <t>Drei-Wege-Regelventil in Gewindeausführung:</t>
  </si>
  <si>
    <t>DN 25 - G 1"</t>
  </si>
  <si>
    <t>Drei-Wege-Regelventil in Flanschenausführung:</t>
  </si>
  <si>
    <t>DN 50 - G 2"</t>
  </si>
  <si>
    <t>Zonenzweiwegeventil:</t>
  </si>
  <si>
    <t>Raumlüftungsanlage</t>
  </si>
  <si>
    <t>Lüftungsgeräte und Zubehör</t>
  </si>
  <si>
    <t>Kombigerät, Anordnung übereinander</t>
  </si>
  <si>
    <t>Daten:
Zuluft
Luftmenge: 12.400 m³/h
Externe Pressung: 350 Pa
Wirkungsgrad Plattentauscher: 83 %
Filterklasse: M3
Heizmedium: Wasser 60 / 40 °C
Heizleistung Batterie: 46 kW
Dampfleistung max.: 62 kg/h</t>
  </si>
  <si>
    <t>Kühlmedium: Wasser 7 / 12 °C
Heizleistung Batterie: 50 kW</t>
  </si>
  <si>
    <t>Rückluft
Luftmenge: 12.500 m³/h
Externe Pressung: 350 Pa
Filterklasse: G3</t>
  </si>
  <si>
    <t>MIT DAMPFBEFEUCHTER</t>
  </si>
  <si>
    <t>Bestimmung: Turnhallen</t>
  </si>
  <si>
    <t>Luftmenge 12.500m³/h</t>
  </si>
  <si>
    <t>OHNE KÜHLERTEIL</t>
  </si>
  <si>
    <t>OHNE DAMPFBEFEUCHTER</t>
  </si>
  <si>
    <t>Bestimmung: Umkleiden</t>
  </si>
  <si>
    <t>Kanalventilator Abluft doppelte Ansaugung</t>
  </si>
  <si>
    <t>Daten:
Luftmenge: 3.000 m³/h
Externe Pressung: 350 Pa</t>
  </si>
  <si>
    <t>Abmessungen: L x B x H = 540 x 580 x 540 mm</t>
  </si>
  <si>
    <t>Bestimmung: Radon-Absaugung</t>
  </si>
  <si>
    <t>Luftmenge 3.000m³/h</t>
  </si>
  <si>
    <t>Kulissenschalldämpfer mit RAL-Gütezeichen</t>
  </si>
  <si>
    <t>abzubauender Schallpegel: 20 dB</t>
  </si>
  <si>
    <t>Luftmenge 12500m³/h - Länge 1500mm</t>
  </si>
  <si>
    <t>Brandschutzklappe REI120 mit Gehäuse</t>
  </si>
  <si>
    <t>Abmessung 300x200mm</t>
  </si>
  <si>
    <t>Abmessung 400x200mm</t>
  </si>
  <si>
    <t>Abmessung 800x600mm</t>
  </si>
  <si>
    <t>Abmessung 1000x600mm</t>
  </si>
  <si>
    <t>Frischluft- und Fortluftgitter aus verzinktem Stahlblech</t>
  </si>
  <si>
    <t>Luftmenge 3000m³/h</t>
  </si>
  <si>
    <t>Luftmenge 3800m³/h</t>
  </si>
  <si>
    <t>Entrauchungs-Ventilator, Zertifizierung F300 gemäß EN12101</t>
  </si>
  <si>
    <t>Bestimmung: Rauchabsaugung großer Geräteraum</t>
  </si>
  <si>
    <t>Luftmenge 3.800m³/h – Type F300</t>
  </si>
  <si>
    <t>Luftverteilungsnetz</t>
  </si>
  <si>
    <t>Luftkanäle aus verzinktem Stahlblech 0,8 - 1 mm</t>
  </si>
  <si>
    <t>Rechteckiger Kanal</t>
  </si>
  <si>
    <t>Wickelfalzrohre als Luftkanäle aus verzinktem Stahlblech 0,6 mm gefertigt</t>
  </si>
  <si>
    <t>Durchmesser D.400mm</t>
  </si>
  <si>
    <t>Durchmesser D.560mm</t>
  </si>
  <si>
    <t>Durchmesser D.710mm</t>
  </si>
  <si>
    <t xml:space="preserve">Außenisolierung der Blechkanäle  Schaumstoff-isolierung 19 mm : </t>
  </si>
  <si>
    <t>Außenisolierung Stärke 19mm</t>
  </si>
  <si>
    <t xml:space="preserve">Flexiebles Rohr, schallabsorbierend aus Aluminium: </t>
  </si>
  <si>
    <t>Durchmesser D.200mm</t>
  </si>
  <si>
    <t>Lüftungsgitter</t>
  </si>
  <si>
    <t xml:space="preserve">Lüftungsgitter für Zu- und Abluft </t>
  </si>
  <si>
    <t>Abmessungen 300x100mm</t>
  </si>
  <si>
    <t>Abmessungen 300x150mm</t>
  </si>
  <si>
    <t>Abmessungen 400x100mm</t>
  </si>
  <si>
    <t>Abmessungen 400x150mm</t>
  </si>
  <si>
    <t>Abmessungen 600x100mm</t>
  </si>
  <si>
    <t>Abmessungen 600x150mm</t>
  </si>
  <si>
    <t>Luftdurchlaß in Form eines Schlitzauslasses</t>
  </si>
  <si>
    <t>Einschlitziger Ausführung; Schlitzdüse ø50mm, Länge 600mm</t>
  </si>
  <si>
    <t>Transitgitter mit fixen Lamellen</t>
  </si>
  <si>
    <t>Lüftungsregelung und Schalttafel</t>
  </si>
  <si>
    <t>Schaltschrank mit integrierter Regelung für kombiniertes Lüftungsgerät</t>
  </si>
  <si>
    <t>Kompletter Schaltschrank mit integrierter Regelung für kombiniertes Lüftungsgerät</t>
  </si>
  <si>
    <t>GESAMT Raumlüftungsanlage</t>
  </si>
  <si>
    <t>Sanitäranlagen</t>
  </si>
  <si>
    <t>Brauchwasserverteilung und Zubehör</t>
  </si>
  <si>
    <t>14.01 Brauchwasserverteilung und Zubehör</t>
  </si>
  <si>
    <t>Kaltwasserzähler für kleine Mengen:</t>
  </si>
  <si>
    <t>DN 40 - 6/4"  - 10 m3/h</t>
  </si>
  <si>
    <t>Druckreduzierventile</t>
  </si>
  <si>
    <t>Druckreduzierventil mit Muffen:</t>
  </si>
  <si>
    <t>Wasserfilter</t>
  </si>
  <si>
    <t>Brauchwasserrückspülfilter mit Muffen:</t>
  </si>
  <si>
    <t>DN 50 - 2" - 17 m3/h</t>
  </si>
  <si>
    <t>Flanschen - Flachschieber:</t>
  </si>
  <si>
    <t>Schrägsitzventil mit Muffen:</t>
  </si>
  <si>
    <t>G 1/2"</t>
  </si>
  <si>
    <t>G 3/4"</t>
  </si>
  <si>
    <t>G 1"</t>
  </si>
  <si>
    <t>G 5/4"</t>
  </si>
  <si>
    <t>G 6/4"</t>
  </si>
  <si>
    <t>G 2"</t>
  </si>
  <si>
    <t>Auslaufventil:</t>
  </si>
  <si>
    <t>Unterputzventil:</t>
  </si>
  <si>
    <t>Eckventil:</t>
  </si>
  <si>
    <t>3/8" - 1/2", mit Schmutzfilter</t>
  </si>
  <si>
    <t>Brauchwassermischventile</t>
  </si>
  <si>
    <t>Elektronischer Kompaktmischer:</t>
  </si>
  <si>
    <t>DN 50 - 2" - 290 l/min</t>
  </si>
  <si>
    <t>Brauchwasserzirkulationspumpen</t>
  </si>
  <si>
    <t>Zirkulationspumpe mit Muffen:</t>
  </si>
  <si>
    <t>DN 25 - 1" - 1,2 m3/h - 40 kPa</t>
  </si>
  <si>
    <t>Zirkulationsregler mit UP-Einbaudose</t>
  </si>
  <si>
    <t>DN 15 - 1/2" - Kvs 1,5 m3/h</t>
  </si>
  <si>
    <t>Rohrnetztrenner</t>
  </si>
  <si>
    <t>Rohrnetztrenner mit Muffen:</t>
  </si>
  <si>
    <t>Membranausdehnungsgefäß:</t>
  </si>
  <si>
    <t>50 l</t>
  </si>
  <si>
    <t>Wasserenthärter</t>
  </si>
  <si>
    <t>Wasserenthärtungsanlage in doppelter Ausführung</t>
  </si>
  <si>
    <t>Qn = 5,0 m3/h - Anschluß 1"</t>
  </si>
  <si>
    <t>Kolbendosierpumpe:</t>
  </si>
  <si>
    <t>60 m3/Monat - Anschluß 1"</t>
  </si>
  <si>
    <t>Brandschutzanlagen und Zubehör</t>
  </si>
  <si>
    <t>Automatische Brandlöschanlagen</t>
  </si>
  <si>
    <t>Versorgungssatz für Brandschutz-Nassanlagen:</t>
  </si>
  <si>
    <t>DN65</t>
  </si>
  <si>
    <t>Sprinklerdüse:</t>
  </si>
  <si>
    <t>mit Glaskolben - Auslösetemperatur 68 °C - Anschluß 1/2 " - Ausführung Stoßfest mit Ballgitter</t>
  </si>
  <si>
    <t>Brandschutz-Pumpen-Gruppe EN 12845</t>
  </si>
  <si>
    <t>Brandschutz-Pumpen-Gruppe EN 12845 - 25m³/h</t>
  </si>
  <si>
    <t>Speicher für Brandschutz-Wasser für Einbau ins Erdreich</t>
  </si>
  <si>
    <t>Speicher Wasser Brandschutz Nutzinhalt 25m³ - Gesamtinhalt 30m³</t>
  </si>
  <si>
    <t>Rückschlag-Fußventile aus Grauguss GG-25</t>
  </si>
  <si>
    <t>DN80 - PN16</t>
  </si>
  <si>
    <t xml:space="preserve">Schwimmerventil aus Messing mit Schwimmerkugel </t>
  </si>
  <si>
    <t>G.1.1/2"</t>
  </si>
  <si>
    <t>Haspeln</t>
  </si>
  <si>
    <t>Feuerlöschkasten mit Haspelanlage:</t>
  </si>
  <si>
    <t>Typ UNI 25-HH25 - 25mt. - dim. 990x690x190 mm</t>
  </si>
  <si>
    <t>Löschwagenanschluß</t>
  </si>
  <si>
    <t>Motorpumpenanschluß:</t>
  </si>
  <si>
    <t>Storz "B" x G 2"</t>
  </si>
  <si>
    <t>Abwasser- und Entlüftungsanlagen mit Zubehör</t>
  </si>
  <si>
    <t>Bodenabläufe</t>
  </si>
  <si>
    <t>DN 50</t>
  </si>
  <si>
    <t>Abwasserhebeanlagen</t>
  </si>
  <si>
    <t>Abwassergroßhebeanlage mit Behälter 300lt.</t>
  </si>
  <si>
    <t>Hebepumpe</t>
  </si>
  <si>
    <t>Edelstahlrohrleitungen</t>
  </si>
  <si>
    <t>Pressverbinder-Edelstahlrohrleitungen :</t>
  </si>
  <si>
    <t>DN 10 - ø 15x1,0</t>
  </si>
  <si>
    <t>DN 15 - ø 18x1,0</t>
  </si>
  <si>
    <t>DN 20 - ø 22x1,2</t>
  </si>
  <si>
    <t>DN 25 - ø 28x1,2</t>
  </si>
  <si>
    <t>DN 32 - ø 35x1,5</t>
  </si>
  <si>
    <t>DN 40 - ø 42x1,5</t>
  </si>
  <si>
    <t>DN 50 - ø 54x1,5</t>
  </si>
  <si>
    <t>DN 65 - ø 76x2,0</t>
  </si>
  <si>
    <t>Stahlrohrleitungen</t>
  </si>
  <si>
    <t>Verzinktes, nahtloses Gewindestahlrohr:</t>
  </si>
  <si>
    <t>Kunststoffleitungen für Sanitärwarmwasser</t>
  </si>
  <si>
    <t>Polyäthylenrohr (PE-Xa):</t>
  </si>
  <si>
    <t>øa 16 * 2,2 mm</t>
  </si>
  <si>
    <t>øa 20 * 2,8 mm</t>
  </si>
  <si>
    <t>øa 25 * 3,5 mm</t>
  </si>
  <si>
    <t>øa 32 * 4,4 mm</t>
  </si>
  <si>
    <t>øa 40 * 5,5 mm</t>
  </si>
  <si>
    <t>øa 50 * 6,9 mm</t>
  </si>
  <si>
    <t>Polyäthylenrohre für Druckleitungen</t>
  </si>
  <si>
    <t>Druckleitung aus PE-HD, PN 10:</t>
  </si>
  <si>
    <t>øa 50 * 4,6 mm</t>
  </si>
  <si>
    <t>øa 75 * 4,3 mm ( Druckleitung Regenwasser-Hebepumpe )</t>
  </si>
  <si>
    <t>øa 90 * 8,2 mm (Druckleitung Abwasser-Hebepumpe)</t>
  </si>
  <si>
    <t>Abwasserrohrleitungen aus Polyäthylen PE-HD</t>
  </si>
  <si>
    <t>Abflußleitung aus PE-HD:</t>
  </si>
  <si>
    <t>øa 32 mm</t>
  </si>
  <si>
    <t>øa 40 mm</t>
  </si>
  <si>
    <t>øa 50 mm</t>
  </si>
  <si>
    <t>øa 63 mm</t>
  </si>
  <si>
    <t>øa 75 mm</t>
  </si>
  <si>
    <t>øa 90 mm</t>
  </si>
  <si>
    <t>øa 100 mm</t>
  </si>
  <si>
    <t>Abwasserleitungen aus Polypropylen mit Quarzfüllung</t>
  </si>
  <si>
    <t>Polypropylenrohr:</t>
  </si>
  <si>
    <t>DN 100</t>
  </si>
  <si>
    <t>Inspektionsstück aus Polypropylen:</t>
  </si>
  <si>
    <t>Brandverschluß für Kunststoffrohre: REI120</t>
  </si>
  <si>
    <t>Abwasserleitungen aus PVC</t>
  </si>
  <si>
    <t>PVC für Kanalisation:</t>
  </si>
  <si>
    <t>DN 110 mm</t>
  </si>
  <si>
    <t>DN 125 mm</t>
  </si>
  <si>
    <t>DN 160 mm</t>
  </si>
  <si>
    <t>DN 400 mm - Aspirazione Radon</t>
  </si>
  <si>
    <t>Inspektionsstück aus PVC:</t>
  </si>
  <si>
    <t>Entlüftungsrohrleitungen aus PVC</t>
  </si>
  <si>
    <t>PVC - Entlüftungsrohr:</t>
  </si>
  <si>
    <t>øa 110</t>
  </si>
  <si>
    <t>øa 125</t>
  </si>
  <si>
    <t>Rohrbelüfter zur Belüftung von Sekundärsträngen</t>
  </si>
  <si>
    <t>DN 110/75/50</t>
  </si>
  <si>
    <t>Zubehör für Rohrleitungen</t>
  </si>
  <si>
    <t>Rohrisolierung und Zubehör</t>
  </si>
  <si>
    <t>Rohrisolierung mit Überschubhülsen aus Polyäthylenschaumstoff PE-LD</t>
  </si>
  <si>
    <t>Wärmeisolierung aus Polyäthylen, D 9:</t>
  </si>
  <si>
    <t>Wärmeisolierung aus Polyäthylen, D 19:</t>
  </si>
  <si>
    <t>Rohrisolierungen mit Schalen aus Polyurethanhartschaum</t>
  </si>
  <si>
    <t>Wärmeisolierung aus Polyurethan, D 30:</t>
  </si>
  <si>
    <t>Wärmeisolierung aus Polyurethan, D 40:</t>
  </si>
  <si>
    <t>ø Rohr 2.1/2"</t>
  </si>
  <si>
    <t>13.01.02</t>
  </si>
  <si>
    <t>13.01.02.03(*)</t>
  </si>
  <si>
    <t>13.01.02.03.d</t>
  </si>
  <si>
    <t>13.01.02.04(*)</t>
  </si>
  <si>
    <t>13.01.02.04.c</t>
  </si>
  <si>
    <t>13.01.02.05(*)</t>
  </si>
  <si>
    <t>13.01.02.05.a</t>
  </si>
  <si>
    <t>13.01.04</t>
  </si>
  <si>
    <t>13.01.04.07(*)</t>
  </si>
  <si>
    <t>13.01.04.07.b</t>
  </si>
  <si>
    <t>13.01.04.08(*)</t>
  </si>
  <si>
    <t>13.01.04.08.a</t>
  </si>
  <si>
    <t>13.01.04.08.b</t>
  </si>
  <si>
    <t>13.01.04.09(*)</t>
  </si>
  <si>
    <t>13.01.04.09.a</t>
  </si>
  <si>
    <t>13.01.05</t>
  </si>
  <si>
    <t>13.01.05.03</t>
  </si>
  <si>
    <t>13.01.05.03.d</t>
  </si>
  <si>
    <t>13.01.05.03.e</t>
  </si>
  <si>
    <t>13.01.05.03.f</t>
  </si>
  <si>
    <t>13.01.05.03.g</t>
  </si>
  <si>
    <t>13.01.05.03.h</t>
  </si>
  <si>
    <t>13.01.05.05</t>
  </si>
  <si>
    <t>13.01.05.05.b</t>
  </si>
  <si>
    <t>13.01.05.05.c</t>
  </si>
  <si>
    <t>13.01.05.05.d</t>
  </si>
  <si>
    <t>13.01.05.05.e</t>
  </si>
  <si>
    <t>13.01.05.05.f</t>
  </si>
  <si>
    <t>13.01.05.05.g</t>
  </si>
  <si>
    <t>13.01.05.07</t>
  </si>
  <si>
    <t>13.01.05.07.b</t>
  </si>
  <si>
    <t>13.01.05.07.c</t>
  </si>
  <si>
    <t>13.01.06</t>
  </si>
  <si>
    <t>13.01.06.01</t>
  </si>
  <si>
    <t>13.01.06.01.b</t>
  </si>
  <si>
    <t>13.01.06.01.c</t>
  </si>
  <si>
    <t>13.01.06.01.d</t>
  </si>
  <si>
    <t>13.01.06.01.e</t>
  </si>
  <si>
    <t>13.01.06.01.f</t>
  </si>
  <si>
    <t>13.01.06.01.g</t>
  </si>
  <si>
    <t>13.01.06.04</t>
  </si>
  <si>
    <t>13.01.06.04.d</t>
  </si>
  <si>
    <t>13.01.06.04.e</t>
  </si>
  <si>
    <t>13.01.06.04.f</t>
  </si>
  <si>
    <t>13.01.06.04.g</t>
  </si>
  <si>
    <t>13.01.06.04.h</t>
  </si>
  <si>
    <t>13.01.07</t>
  </si>
  <si>
    <t>13.01.07.01</t>
  </si>
  <si>
    <t>13.01.07.01.e</t>
  </si>
  <si>
    <t>13.01.07.01.f</t>
  </si>
  <si>
    <t>13.01.07.01.g</t>
  </si>
  <si>
    <t>13.01.07.02</t>
  </si>
  <si>
    <t>13.01.07.02.f</t>
  </si>
  <si>
    <t>13.01.08</t>
  </si>
  <si>
    <t>13.01.08.02</t>
  </si>
  <si>
    <t>13.01.08.02.e</t>
  </si>
  <si>
    <t>13.01.08.02.g*</t>
  </si>
  <si>
    <t>13.01.09</t>
  </si>
  <si>
    <t>13.01.09.02</t>
  </si>
  <si>
    <t>13.01.09.02.b</t>
  </si>
  <si>
    <t>13.01.09.06</t>
  </si>
  <si>
    <t>13.01.09.06.d</t>
  </si>
  <si>
    <t>13.01.09.07*</t>
  </si>
  <si>
    <t>13.01.09.07.a</t>
  </si>
  <si>
    <t>13.01.09.07.b</t>
  </si>
  <si>
    <t>13.01.09.08*</t>
  </si>
  <si>
    <t>13.01.09.08.a</t>
  </si>
  <si>
    <t>13.01.09.08.b</t>
  </si>
  <si>
    <t>13.01.09.09*</t>
  </si>
  <si>
    <t>13.01.10</t>
  </si>
  <si>
    <t>13.01.10.01</t>
  </si>
  <si>
    <t>13.01.10.01.b</t>
  </si>
  <si>
    <t>13.01.10.01.c</t>
  </si>
  <si>
    <t>13.01.10.04</t>
  </si>
  <si>
    <t>13.01.10.04.c</t>
  </si>
  <si>
    <t>13.01.12</t>
  </si>
  <si>
    <t>13.01.12.01</t>
  </si>
  <si>
    <t>13.01.12.01.e</t>
  </si>
  <si>
    <t>13.01.12.06</t>
  </si>
  <si>
    <t>13.01.12.06.a</t>
  </si>
  <si>
    <t>13.01.12.07</t>
  </si>
  <si>
    <t>13.01.12.07.a</t>
  </si>
  <si>
    <t>13.01.12.10</t>
  </si>
  <si>
    <t>13.01.12.10.c</t>
  </si>
  <si>
    <t>13.01.13</t>
  </si>
  <si>
    <t>13.01.13.02</t>
  </si>
  <si>
    <t>13.01.13.02.d</t>
  </si>
  <si>
    <t>13.01.13.02.h</t>
  </si>
  <si>
    <t>13.01.14</t>
  </si>
  <si>
    <t>13.01.14.01</t>
  </si>
  <si>
    <t>13.01.15</t>
  </si>
  <si>
    <t>13.01.15.01</t>
  </si>
  <si>
    <t>13.01.15.01.i</t>
  </si>
  <si>
    <t>13.02</t>
  </si>
  <si>
    <t>13.02.09</t>
  </si>
  <si>
    <t>13.02.09.03</t>
  </si>
  <si>
    <t>13.02.09.03.a</t>
  </si>
  <si>
    <t>13.02.09.03.c</t>
  </si>
  <si>
    <t>13.02.09.04</t>
  </si>
  <si>
    <t>13.02.09.04.a</t>
  </si>
  <si>
    <t>13.02.09.04.b</t>
  </si>
  <si>
    <t>13.02.09.05(*)</t>
  </si>
  <si>
    <t>13.02.09.05.a</t>
  </si>
  <si>
    <t>13.02.09.05.b</t>
  </si>
  <si>
    <t>13.03</t>
  </si>
  <si>
    <t>13.03.01</t>
  </si>
  <si>
    <t>13.03.01.01</t>
  </si>
  <si>
    <t>13.03.01.01.d</t>
  </si>
  <si>
    <t>13.03.01.01.e</t>
  </si>
  <si>
    <t>13.03.01.02</t>
  </si>
  <si>
    <t>13.03.01.02.a</t>
  </si>
  <si>
    <t>13.03.01.02.b</t>
  </si>
  <si>
    <t>13.03.01.02.c</t>
  </si>
  <si>
    <t>13.03.01.02.d</t>
  </si>
  <si>
    <t>13.03.01.02.e</t>
  </si>
  <si>
    <t>13.03.01.02.f</t>
  </si>
  <si>
    <t>13.03.01.03(*)</t>
  </si>
  <si>
    <t>13.03.01.03.a</t>
  </si>
  <si>
    <t>13.03.01.04(*)</t>
  </si>
  <si>
    <t>13.03.01.04.a</t>
  </si>
  <si>
    <t>13.03.01.05(*)</t>
  </si>
  <si>
    <t>13.03.01.05.a</t>
  </si>
  <si>
    <t>13.03.01.05.b</t>
  </si>
  <si>
    <t>13.01.05.05.h</t>
  </si>
  <si>
    <t>13.03.10</t>
  </si>
  <si>
    <t>13.03.10.02</t>
  </si>
  <si>
    <t>13.03.10.02.a</t>
  </si>
  <si>
    <t>13.04</t>
  </si>
  <si>
    <t>13.04.01</t>
  </si>
  <si>
    <t>13.04.01.01</t>
  </si>
  <si>
    <t>13.04.01.01.a</t>
  </si>
  <si>
    <t>13.04.01.01.b</t>
  </si>
  <si>
    <t>13.04.01.01.c</t>
  </si>
  <si>
    <t>13.04.01.01.d</t>
  </si>
  <si>
    <t>13.04.01.01.e</t>
  </si>
  <si>
    <t>13.04.01.01.f</t>
  </si>
  <si>
    <t>13.04.01.02</t>
  </si>
  <si>
    <t>13.04.01.02.a</t>
  </si>
  <si>
    <t>13.04.01.02.b</t>
  </si>
  <si>
    <t>13.04.01.02.c</t>
  </si>
  <si>
    <t>13.04.01.04</t>
  </si>
  <si>
    <t>13.04.01.04.h</t>
  </si>
  <si>
    <t>13.04.03</t>
  </si>
  <si>
    <t>13.04.03.01</t>
  </si>
  <si>
    <t>13.04.03.01.a</t>
  </si>
  <si>
    <t>13.04.03.01.b</t>
  </si>
  <si>
    <t>13.04.03.01.c</t>
  </si>
  <si>
    <t>13.04.03.01.d</t>
  </si>
  <si>
    <t>13.04.03.01.e</t>
  </si>
  <si>
    <t>13.04.03.01.f</t>
  </si>
  <si>
    <t>13.04.03.01.g</t>
  </si>
  <si>
    <t>13.04.03.01.h</t>
  </si>
  <si>
    <t>13.04.04</t>
  </si>
  <si>
    <t>13.04.04.01</t>
  </si>
  <si>
    <t>13.04.04.01.a</t>
  </si>
  <si>
    <t>13.04.04.01.b</t>
  </si>
  <si>
    <t>13.04.04.01.c</t>
  </si>
  <si>
    <t>13.04.04.01.d</t>
  </si>
  <si>
    <t>13.04.04.01.e</t>
  </si>
  <si>
    <t>13.04.04.01.f</t>
  </si>
  <si>
    <t>13.04.04.01.g</t>
  </si>
  <si>
    <t>13.04.04.01.h</t>
  </si>
  <si>
    <t>13.04.04.01.i</t>
  </si>
  <si>
    <t>13.05</t>
  </si>
  <si>
    <t>13.05.01</t>
  </si>
  <si>
    <t>13.05.01.01</t>
  </si>
  <si>
    <t>13.05.01.01.a</t>
  </si>
  <si>
    <t>13.05.01.01.b</t>
  </si>
  <si>
    <t>13.05.01.01.c</t>
  </si>
  <si>
    <t>13.05.01.01.d</t>
  </si>
  <si>
    <t>13.05.01.01.e</t>
  </si>
  <si>
    <t>13.05.01.02</t>
  </si>
  <si>
    <t>13.05.01.02.a</t>
  </si>
  <si>
    <t>13.05.01.02.b</t>
  </si>
  <si>
    <t>13.05.01.02.c</t>
  </si>
  <si>
    <t>13.05.01.04</t>
  </si>
  <si>
    <t>13.05.01.04.d</t>
  </si>
  <si>
    <t>13.05.01.04.g</t>
  </si>
  <si>
    <t>13.05.03</t>
  </si>
  <si>
    <t>13.05.03.02</t>
  </si>
  <si>
    <t>13.05.03.02.a</t>
  </si>
  <si>
    <t>13.05.03.02.b</t>
  </si>
  <si>
    <t>13.05.03.02.c</t>
  </si>
  <si>
    <t>13.05.03.03</t>
  </si>
  <si>
    <t>13.05.03.03.c</t>
  </si>
  <si>
    <t>13.05.03.03.d</t>
  </si>
  <si>
    <t>13.05.03.03.e</t>
  </si>
  <si>
    <t>13.05.03.04*</t>
  </si>
  <si>
    <t>13.05.03.04.c</t>
  </si>
  <si>
    <t>13.05.03.04.d</t>
  </si>
  <si>
    <t>13.05.04</t>
  </si>
  <si>
    <t>13.05.04.01</t>
  </si>
  <si>
    <t>13.05.04.01.b</t>
  </si>
  <si>
    <t>13.05.04.01.c</t>
  </si>
  <si>
    <t>13.05.04.01.d</t>
  </si>
  <si>
    <t>13.05.04.01.e</t>
  </si>
  <si>
    <t>13.05.04.01.f</t>
  </si>
  <si>
    <t>13.05.04.01.g</t>
  </si>
  <si>
    <t>13.05.04.01.h</t>
  </si>
  <si>
    <t>13.05.04.01.i</t>
  </si>
  <si>
    <t>13.05.04.02</t>
  </si>
  <si>
    <t>13.05.04.02.a</t>
  </si>
  <si>
    <t>13.05.04.03</t>
  </si>
  <si>
    <t>13.05.04.03.c</t>
  </si>
  <si>
    <t>13.06</t>
  </si>
  <si>
    <t>13.06.01</t>
  </si>
  <si>
    <t>13.06.01.04</t>
  </si>
  <si>
    <t>13.06.01.04.a</t>
  </si>
  <si>
    <t>13.06.01.05*</t>
  </si>
  <si>
    <t>13.06.01.06*</t>
  </si>
  <si>
    <t>13.06.01.07*</t>
  </si>
  <si>
    <t>13.06.01.08*</t>
  </si>
  <si>
    <t>13.06.01.09*</t>
  </si>
  <si>
    <t>13.06.02</t>
  </si>
  <si>
    <t>13.06.02.01</t>
  </si>
  <si>
    <t>13.06.02.01.a</t>
  </si>
  <si>
    <t>13.06.02.01.b</t>
  </si>
  <si>
    <t>13.06.02.01.c</t>
  </si>
  <si>
    <t>13.06.02.02</t>
  </si>
  <si>
    <t>13.06.02.05</t>
  </si>
  <si>
    <t>13.06.03</t>
  </si>
  <si>
    <t>13.06.03.01</t>
  </si>
  <si>
    <t>13.06.03.01.c</t>
  </si>
  <si>
    <t>13.06.03.01.d</t>
  </si>
  <si>
    <t>13.06.03.02</t>
  </si>
  <si>
    <t>13.06.03.02.b</t>
  </si>
  <si>
    <t>13.06.03.07</t>
  </si>
  <si>
    <t>13.06.03.07.b</t>
  </si>
  <si>
    <t>13.06.03.07.c</t>
  </si>
  <si>
    <t>13.06.03.07.d</t>
  </si>
  <si>
    <t>13.06.03.07.e</t>
  </si>
  <si>
    <t>13.07</t>
  </si>
  <si>
    <t>13.07.01</t>
  </si>
  <si>
    <t>13.07.01.01 (*)</t>
  </si>
  <si>
    <t>13.07.01.01.a (*)</t>
  </si>
  <si>
    <t>13.07.01.01.a</t>
  </si>
  <si>
    <t>13.07.01.01.b</t>
  </si>
  <si>
    <t>13.07.01.04 (*)</t>
  </si>
  <si>
    <t>13.07.01.04.a (*)</t>
  </si>
  <si>
    <t>13.07.01.04.a</t>
  </si>
  <si>
    <t>13.07.01.05*</t>
  </si>
  <si>
    <t>13.07.01.05.h</t>
  </si>
  <si>
    <t>13.07.01.06*</t>
  </si>
  <si>
    <t>13.07.01.06.a</t>
  </si>
  <si>
    <t>13.07.01.06.b</t>
  </si>
  <si>
    <t>13.07.01.06.c</t>
  </si>
  <si>
    <t>13.07.01.06.d</t>
  </si>
  <si>
    <t>13.07.01.07*</t>
  </si>
  <si>
    <t>13.07.01.07.d</t>
  </si>
  <si>
    <t>13.07.01.08 (*)</t>
  </si>
  <si>
    <t>13.07.02</t>
  </si>
  <si>
    <t>13.07.02.01*</t>
  </si>
  <si>
    <t>13.07.02.01.a</t>
  </si>
  <si>
    <t>13.07.02.02*</t>
  </si>
  <si>
    <t>13.07.02.02.a</t>
  </si>
  <si>
    <t>13.07.02.02.b</t>
  </si>
  <si>
    <t>13.07.02.02.c</t>
  </si>
  <si>
    <t>13.07.02.03*</t>
  </si>
  <si>
    <t>13.07.02.03.a</t>
  </si>
  <si>
    <t>13.07.02.04*</t>
  </si>
  <si>
    <t>13.07.02.04.d</t>
  </si>
  <si>
    <t>13.07.03</t>
  </si>
  <si>
    <t>13.07.03.01*</t>
  </si>
  <si>
    <t>13.07.03.01.a</t>
  </si>
  <si>
    <t>13.07.03.01.b</t>
  </si>
  <si>
    <t>13.07.03.01.c</t>
  </si>
  <si>
    <t>13.07.03.02*</t>
  </si>
  <si>
    <t>13.07.03.02.a</t>
  </si>
  <si>
    <t>13.07.03.03*</t>
  </si>
  <si>
    <t>13.07.03.03.a</t>
  </si>
  <si>
    <t>13.07.04</t>
  </si>
  <si>
    <t>13.07.04.01*</t>
  </si>
  <si>
    <t>13.07.04.01.a</t>
  </si>
  <si>
    <t>14.01.01</t>
  </si>
  <si>
    <t>14.01.01.01</t>
  </si>
  <si>
    <t>14.01.01.01.f</t>
  </si>
  <si>
    <t>14.01.02</t>
  </si>
  <si>
    <t>14.01.02.01</t>
  </si>
  <si>
    <t>14.01.02.01.e</t>
  </si>
  <si>
    <t>14.01.03</t>
  </si>
  <si>
    <t>14.01.03.01</t>
  </si>
  <si>
    <t>14.01.03.01.d</t>
  </si>
  <si>
    <t>14.01.04</t>
  </si>
  <si>
    <t>14.01.04.02</t>
  </si>
  <si>
    <t>14.01.04.02.c</t>
  </si>
  <si>
    <t>14.01.04.04</t>
  </si>
  <si>
    <t>14.01.04.04.a</t>
  </si>
  <si>
    <t>14.01.04.04.b</t>
  </si>
  <si>
    <t>14.01.04.04.c</t>
  </si>
  <si>
    <t>14.01.04.04.d</t>
  </si>
  <si>
    <t>14.01.04.04.e</t>
  </si>
  <si>
    <t>14.01.04.04.f</t>
  </si>
  <si>
    <t>14.01.04.05</t>
  </si>
  <si>
    <t>14.01.04.05.a</t>
  </si>
  <si>
    <t>14.01.04.05.b</t>
  </si>
  <si>
    <t>14.01.04.07</t>
  </si>
  <si>
    <t>14.01.04.07.a</t>
  </si>
  <si>
    <t>14.01.04.07.c</t>
  </si>
  <si>
    <t>14.01.04.08</t>
  </si>
  <si>
    <t>14.01.04.08.a</t>
  </si>
  <si>
    <t>14.01.04.08.b</t>
  </si>
  <si>
    <t>14.01.04.09</t>
  </si>
  <si>
    <t>14.01.04.09.b</t>
  </si>
  <si>
    <t>14.01.05</t>
  </si>
  <si>
    <t>14.01.05.01</t>
  </si>
  <si>
    <t>14.01.05.01.g</t>
  </si>
  <si>
    <t>14.01.05.02</t>
  </si>
  <si>
    <t>14.01.05.02.b</t>
  </si>
  <si>
    <t>14.01.05.02.c</t>
  </si>
  <si>
    <t>14.01.05.02,d</t>
  </si>
  <si>
    <t>14.01.05.02,e</t>
  </si>
  <si>
    <t>14.01.05.02.f</t>
  </si>
  <si>
    <t>14.01.05.02.g</t>
  </si>
  <si>
    <t>14.01.06</t>
  </si>
  <si>
    <t>14.01.06.02</t>
  </si>
  <si>
    <t>14.01.06.02.h</t>
  </si>
  <si>
    <t>14.01.07</t>
  </si>
  <si>
    <t>14.01.07.01</t>
  </si>
  <si>
    <t>14.01.07.01.c</t>
  </si>
  <si>
    <t>14.01.07.04*</t>
  </si>
  <si>
    <t>14.01.07.04.a</t>
  </si>
  <si>
    <t>14.01.08</t>
  </si>
  <si>
    <t>14.01.08.01</t>
  </si>
  <si>
    <t>14.01.08.01.f</t>
  </si>
  <si>
    <t>14.01.09</t>
  </si>
  <si>
    <t>14.01.09.01</t>
  </si>
  <si>
    <t>14.01.09.01.g</t>
  </si>
  <si>
    <t>14.01.10</t>
  </si>
  <si>
    <t>14.01.10.01.01*</t>
  </si>
  <si>
    <t>14.01.10.01.01.a</t>
  </si>
  <si>
    <t>14.01.10.02</t>
  </si>
  <si>
    <t>14.01.10.02.b</t>
  </si>
  <si>
    <t>14.02</t>
  </si>
  <si>
    <t>14.02.01</t>
  </si>
  <si>
    <t>14.02.01.02</t>
  </si>
  <si>
    <t>14.02.01.02.a</t>
  </si>
  <si>
    <t>14.02.01.03</t>
  </si>
  <si>
    <t>14.02.01.03.c</t>
  </si>
  <si>
    <t>14.02.01.04*</t>
  </si>
  <si>
    <t>14.02.01.04.a</t>
  </si>
  <si>
    <t>14.02.01.05*</t>
  </si>
  <si>
    <t>14.02.01.05.a</t>
  </si>
  <si>
    <t>14.02.01.06*</t>
  </si>
  <si>
    <t>14.02.01.06.a</t>
  </si>
  <si>
    <t>14.02.03</t>
  </si>
  <si>
    <t>14.02.03.01  (*)</t>
  </si>
  <si>
    <t>14.02.03.01.b</t>
  </si>
  <si>
    <t>14.02.04</t>
  </si>
  <si>
    <t>14.02.04.01</t>
  </si>
  <si>
    <t>14.02.04.01.a</t>
  </si>
  <si>
    <t>14.03</t>
  </si>
  <si>
    <t>14.03.01</t>
  </si>
  <si>
    <t>14.03.01.01</t>
  </si>
  <si>
    <t>14.03.01.01.a</t>
  </si>
  <si>
    <t>14.03.02</t>
  </si>
  <si>
    <t>14.03.02.02</t>
  </si>
  <si>
    <t>14.03.02.03*</t>
  </si>
  <si>
    <t>14.04</t>
  </si>
  <si>
    <t>14.04.01</t>
  </si>
  <si>
    <t>14.04.01.01</t>
  </si>
  <si>
    <t>14.04.01.01.a</t>
  </si>
  <si>
    <t>14.04.01.01.b</t>
  </si>
  <si>
    <t>14.04.01.01.c</t>
  </si>
  <si>
    <t>14.04.01.01.d</t>
  </si>
  <si>
    <t>14.04.01.01.e</t>
  </si>
  <si>
    <t>14.04.01.01.f</t>
  </si>
  <si>
    <t>14.04.01.01.g</t>
  </si>
  <si>
    <t>14.04.01.01.h</t>
  </si>
  <si>
    <t>14.04.02</t>
  </si>
  <si>
    <t>14.04.02.01</t>
  </si>
  <si>
    <t>14.04.02.01.b</t>
  </si>
  <si>
    <t>14.04.02.01.c</t>
  </si>
  <si>
    <t>14.04.02.01.d</t>
  </si>
  <si>
    <t>14.04.02.01.e</t>
  </si>
  <si>
    <t>14.04.02.01.f</t>
  </si>
  <si>
    <t>14.04.02.01.g</t>
  </si>
  <si>
    <t>14.04.02.01.h</t>
  </si>
  <si>
    <t>14.04.04</t>
  </si>
  <si>
    <t>14.04.04.01</t>
  </si>
  <si>
    <t>14.04.04.01.a</t>
  </si>
  <si>
    <t>14.04.04.01.b</t>
  </si>
  <si>
    <t>14.04.04.01.c</t>
  </si>
  <si>
    <t>14.04.04.01.d</t>
  </si>
  <si>
    <t>14.04.04.01.e</t>
  </si>
  <si>
    <t>14.04.04.01.f</t>
  </si>
  <si>
    <t>14.04.05</t>
  </si>
  <si>
    <t>14.04.05.02</t>
  </si>
  <si>
    <t>14.04.05.02.e</t>
  </si>
  <si>
    <t>14.04.05.01.g</t>
  </si>
  <si>
    <t>14.04.05.02.h</t>
  </si>
  <si>
    <t>14.04.07</t>
  </si>
  <si>
    <t>14.04.07.01</t>
  </si>
  <si>
    <t>14.04.07.01.a</t>
  </si>
  <si>
    <t>14.04.07.01.b</t>
  </si>
  <si>
    <t>14.04.07.01.c</t>
  </si>
  <si>
    <t>14.04.07.01.d</t>
  </si>
  <si>
    <t>14.04.07.01.e</t>
  </si>
  <si>
    <t>14.04.07.01.f</t>
  </si>
  <si>
    <t>14.04.07.01.g</t>
  </si>
  <si>
    <t>14.04.08</t>
  </si>
  <si>
    <t>14.04.08.01</t>
  </si>
  <si>
    <t>14.04.08.01.c</t>
  </si>
  <si>
    <t>14.04.08.06</t>
  </si>
  <si>
    <t>14.04.08.06.c</t>
  </si>
  <si>
    <t>14.04.08.09</t>
  </si>
  <si>
    <t>14.04.08.09.b</t>
  </si>
  <si>
    <t>14.04.09</t>
  </si>
  <si>
    <t>14.04.09.01</t>
  </si>
  <si>
    <t>14.04.09.01.a</t>
  </si>
  <si>
    <t>14.04.09.01.b</t>
  </si>
  <si>
    <t>14.04.09.01.c</t>
  </si>
  <si>
    <t>14.04.09.01.d</t>
  </si>
  <si>
    <t>14.04.09.04</t>
  </si>
  <si>
    <t>14.04.09.04.b</t>
  </si>
  <si>
    <t>14.04.09.04.c</t>
  </si>
  <si>
    <t>14.04.10</t>
  </si>
  <si>
    <t>14.04.10.01</t>
  </si>
  <si>
    <t>14.04.10.01.d</t>
  </si>
  <si>
    <t>14.04.10.01.e</t>
  </si>
  <si>
    <t>14.04.10.03</t>
  </si>
  <si>
    <t>14.04.10.03.a</t>
  </si>
  <si>
    <t>14.04.11</t>
  </si>
  <si>
    <t>14.04.11.01</t>
  </si>
  <si>
    <t>14.04.11.01.b</t>
  </si>
  <si>
    <t>14.04.11.01.c</t>
  </si>
  <si>
    <t>14.04.11.01.d</t>
  </si>
  <si>
    <t>14.04.11.01.e</t>
  </si>
  <si>
    <t>14.04.11.01.f</t>
  </si>
  <si>
    <t>14.04.11.01.g</t>
  </si>
  <si>
    <t>14.04.11.01.h</t>
  </si>
  <si>
    <t>14.05</t>
  </si>
  <si>
    <t>14.05.01</t>
  </si>
  <si>
    <t>14.05.01.02</t>
  </si>
  <si>
    <t>14.05.01.02.a</t>
  </si>
  <si>
    <t>14.05.01.02.b</t>
  </si>
  <si>
    <t>14.05.01.02.c</t>
  </si>
  <si>
    <t>14.05.01.02.d</t>
  </si>
  <si>
    <t>14.05.01.03(*)</t>
  </si>
  <si>
    <t>14.05.01.03.a</t>
  </si>
  <si>
    <t>14.05.01.03.b</t>
  </si>
  <si>
    <t>14.05.02</t>
  </si>
  <si>
    <t>14.05.02.03</t>
  </si>
  <si>
    <t>14.05.02.03.a</t>
  </si>
  <si>
    <t>14.05.02.03.b</t>
  </si>
  <si>
    <t>14.05.02.03.c</t>
  </si>
  <si>
    <t>14.05.02.03.d</t>
  </si>
  <si>
    <t>14.05.02.04</t>
  </si>
  <si>
    <t>14.05.02.04.a</t>
  </si>
  <si>
    <t>14.05.02.04.b</t>
  </si>
  <si>
    <t>Zweisprachiges Baustellenschild</t>
  </si>
  <si>
    <t>SI02-1</t>
  </si>
  <si>
    <t>Einsatzkosten für Laufstege für den ersten Monat</t>
  </si>
  <si>
    <t>SI02-2</t>
  </si>
  <si>
    <t>Einsatzkosten für Laufstege für jeden weiteren Monat</t>
  </si>
  <si>
    <t>SI03-1</t>
  </si>
  <si>
    <t>Einsatzkosten für Barackenanlagen für den ersten Monat</t>
  </si>
  <si>
    <t>SI03-2</t>
  </si>
  <si>
    <t>Einsatzkosten für Barackenanlagen für jeden weiteren Monat</t>
  </si>
  <si>
    <t>SI03-3</t>
  </si>
  <si>
    <t>Hydro - Sanitäranlage für den ersten Monat</t>
  </si>
  <si>
    <t>SI03-4</t>
  </si>
  <si>
    <t>Hydro - Sanitäranlage für jeden weiteren Monat</t>
  </si>
  <si>
    <t>SI03-5</t>
  </si>
  <si>
    <t>Aufpreis für elektrische Heizungsanlage für den ersten Monat</t>
  </si>
  <si>
    <t>SI03-6</t>
  </si>
  <si>
    <t>Aufpreis für elektrische Heizungsanlage für jeden weiteren Monat</t>
  </si>
  <si>
    <t>SI04-1</t>
  </si>
  <si>
    <t>Halogenscheinwerfer</t>
  </si>
  <si>
    <t>SI04-2</t>
  </si>
  <si>
    <t>Warnleuchte</t>
  </si>
  <si>
    <t>SI05-1</t>
  </si>
  <si>
    <t>Absturzsicherungen für den ersten Monat</t>
  </si>
  <si>
    <t>SI05-2</t>
  </si>
  <si>
    <t>Absturzsicherungen für jeden weiteren Monat</t>
  </si>
  <si>
    <t>SI06-1</t>
  </si>
  <si>
    <t>Einsatzkosten für Rollgerüste 1,5 m Höhe für den ersten Monat</t>
  </si>
  <si>
    <t>SI06-2</t>
  </si>
  <si>
    <t>Einsatzkosten für Rollgerüste 1,5 m Höhe für jeden weiteren Monat</t>
  </si>
  <si>
    <t>SI06-3</t>
  </si>
  <si>
    <t>Einsatzkosten für Rollgerüste für jeden weitern m bis zu einer Höhe von 5 m für den ersten Monat</t>
  </si>
  <si>
    <t>SI06-4</t>
  </si>
  <si>
    <t>Einsatzkosten für Rollgerüste für jeden weitern m bis zu einer Höhe von 5 m für jeden weiteren Monat</t>
  </si>
  <si>
    <t>SI06-5</t>
  </si>
  <si>
    <t>Einsatzkosten für Rollgerüste für jeden weitern m bis zu einer Höhe von 16 m für den ersten Monat</t>
  </si>
  <si>
    <t>SI06-6</t>
  </si>
  <si>
    <t>Einsatzkosten für Rollgerüsten für jeden weitern m bis zu einer Höhe von 16 m für jeden weiteren Monat</t>
  </si>
  <si>
    <t>SI07-1</t>
  </si>
  <si>
    <t>Bretterverschläge an der Decke für den ersten Monat</t>
  </si>
  <si>
    <t>SI07-2</t>
  </si>
  <si>
    <t>Bretterverschläge  an der Decke für jeden weiteren Monat</t>
  </si>
  <si>
    <t>SI08-1</t>
  </si>
  <si>
    <t>Einsatzkosten für Abstützungen für den ersten Monat</t>
  </si>
  <si>
    <t>SI08-2</t>
  </si>
  <si>
    <t>Einsatzkosten für Abstützungen für jeden weiteren Monat</t>
  </si>
  <si>
    <t>SI09-1</t>
  </si>
  <si>
    <t>Baustelleneinfriedung aus Metallgitter von 2,00 m</t>
  </si>
  <si>
    <t>SI09-2</t>
  </si>
  <si>
    <t>Lieferung und Anbringen einer Kunststoffplane</t>
  </si>
  <si>
    <t>SI09-3</t>
  </si>
  <si>
    <t>Lieferung und Anbringen Zufahrt für den ersten Monat</t>
  </si>
  <si>
    <t>SI09-4</t>
  </si>
  <si>
    <t>Lieferung und Anbringen Zufahrt für jeden weiteren Monat</t>
  </si>
  <si>
    <t>SI10-1</t>
  </si>
  <si>
    <t>Anschaffungskosten für Kopfschutzausrüstung</t>
  </si>
  <si>
    <t>SI10-2</t>
  </si>
  <si>
    <t>Anschaffungskosten für Gehörschutzausrüstung</t>
  </si>
  <si>
    <t>SI10-3</t>
  </si>
  <si>
    <t>Anschaffungskosten für Atemschutzausrüstung</t>
  </si>
  <si>
    <t>SI11</t>
  </si>
  <si>
    <t>Anschaffungskosten für Erste - Hilfe - Koffer</t>
  </si>
  <si>
    <t>SI12</t>
  </si>
  <si>
    <t>Einsatzkosten für tragbare Pulverfeuerlöscher</t>
  </si>
  <si>
    <t>SI13</t>
  </si>
  <si>
    <t>Sicherheitsbeschilderung</t>
  </si>
  <si>
    <t>SI14-1</t>
  </si>
  <si>
    <t>Einsatzkosten für Treppenturm für die ersten vier Wochen (Grundeinsatzzeit)</t>
  </si>
  <si>
    <t>SI14-2</t>
  </si>
  <si>
    <t>Einsatzkosten für Treppenturm für jede weitere volle Woche</t>
  </si>
  <si>
    <t>SI15</t>
  </si>
  <si>
    <t>Warnposten</t>
  </si>
  <si>
    <t>SI16-1</t>
  </si>
  <si>
    <t>Miete eines Arbeitsgerüstes als längsorientiertes Standgerüst (Fassadengerüst) aus Metall, für die ersten vier Wochen (Grundeinsatzzeit)</t>
  </si>
  <si>
    <t>SI16-2</t>
  </si>
  <si>
    <t>Miete eines Arbeitsgerüstes als längsorientiertes Standgerüst (Fassadengerüst) aus Metall, für jede weitere volle Woche</t>
  </si>
  <si>
    <t>SI17</t>
  </si>
  <si>
    <t>Umbau der bestehenden Glasfassaden zur Schaffung von Notausgängen</t>
  </si>
  <si>
    <t>SI18</t>
  </si>
  <si>
    <t>Umbau und Anpassung der zwei bestehenden inneren Verbindungsgang-Rampen</t>
  </si>
  <si>
    <t>SI19</t>
  </si>
  <si>
    <t>Handlauf</t>
  </si>
  <si>
    <t>SI20</t>
  </si>
  <si>
    <t>Errichten eines Nottors für Fluchtweg in Grenzmauer</t>
  </si>
  <si>
    <t>SI21</t>
  </si>
  <si>
    <t>Lieferung und Einbau einer provisorischer Trennwand im Atrium des Lyzeums</t>
  </si>
  <si>
    <t>SI22</t>
  </si>
  <si>
    <t>Befestigen des Oberflächenbelags für Fluchtweg auf Wiese, rund um südwest-Flügel Mittelschule</t>
  </si>
  <si>
    <t>SI23</t>
  </si>
  <si>
    <t>Kosten für Sicherheitsmaßnahmen welche durch  Arbeitsüberschneidungen entstehen</t>
  </si>
  <si>
    <t>01.06.02.</t>
  </si>
  <si>
    <t xml:space="preserve">GESAMTBETRAG des Angebots für Arbeiten pauschal und/oder nach Aufmaß OHNE KOSTEN FÜR SICHERHEITSMASSNAHMEN
</t>
  </si>
  <si>
    <t xml:space="preserve">GESAMTBETRAG DER ARBEITEN EINSCHLIESSLICH DER KOSTEN FÜR SICHERHEITSMASSNAHMEN
</t>
  </si>
  <si>
    <t>GESAMT Elektroanlagen</t>
  </si>
  <si>
    <t>No.</t>
  </si>
  <si>
    <t>Pos.n.</t>
  </si>
  <si>
    <t>Totale</t>
  </si>
  <si>
    <t>ANLAGE 4
VERZEICHNIS DER ARBEITEN 
ANGEBOT MIT EINHEITSPREISEN</t>
  </si>
  <si>
    <t>Weitere Arbeiten, welche für die Funktionalität Vollständigkeit und korrekte Ausführung unbedingt notwendig sind (cfr. art.2 CSA)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</si>
</sst>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#,##0.00\ _€;[Red]#,##0.00\ _€"/>
    <numFmt numFmtId="166" formatCode="&quot;€ &quot;#,##0.00;&quot;-€ &quot;#,##0.00"/>
    <numFmt numFmtId="167" formatCode="dd/mm/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b/>
      <u/>
      <sz val="9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4" fontId="5" fillId="0" borderId="4" xfId="0" applyNumberFormat="1" applyFont="1" applyBorder="1" applyAlignment="1" applyProtection="1">
      <alignment horizontal="center" vertical="center"/>
      <protection locked="0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" fontId="5" fillId="0" borderId="6" xfId="0" applyNumberFormat="1" applyFont="1" applyBorder="1" applyAlignment="1" applyProtection="1">
      <alignment horizontal="center" vertical="center"/>
      <protection locked="0"/>
    </xf>
    <xf numFmtId="165" fontId="4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165" fontId="4" fillId="0" borderId="0" xfId="0" applyNumberFormat="1" applyFont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right" vertical="center"/>
      <protection hidden="1"/>
    </xf>
    <xf numFmtId="0" fontId="2" fillId="3" borderId="2" xfId="0" applyFont="1" applyFill="1" applyBorder="1" applyAlignment="1" applyProtection="1">
      <alignment vertical="center"/>
      <protection hidden="1"/>
    </xf>
    <xf numFmtId="0" fontId="2" fillId="3" borderId="3" xfId="0" applyFont="1" applyFill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165" fontId="3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4" fontId="4" fillId="0" borderId="0" xfId="0" applyNumberFormat="1" applyFont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5" fillId="0" borderId="1" xfId="0" quotePrefix="1" applyFont="1" applyBorder="1" applyAlignment="1" applyProtection="1">
      <alignment horizontal="right" vertic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4" fontId="5" fillId="0" borderId="4" xfId="0" applyNumberFormat="1" applyFont="1" applyBorder="1" applyAlignment="1" applyProtection="1">
      <alignment horizontal="center" vertical="center"/>
      <protection hidden="1"/>
    </xf>
    <xf numFmtId="165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5" fillId="0" borderId="3" xfId="0" quotePrefix="1" applyFont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horizontal="righ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4" fillId="6" borderId="1" xfId="0" applyFont="1" applyFill="1" applyBorder="1" applyAlignment="1" applyProtection="1">
      <alignment horizontal="left" vertical="center"/>
      <protection hidden="1"/>
    </xf>
    <xf numFmtId="0" fontId="4" fillId="6" borderId="2" xfId="0" applyFont="1" applyFill="1" applyBorder="1" applyAlignment="1" applyProtection="1">
      <alignment horizontal="center" vertical="center"/>
      <protection hidden="1"/>
    </xf>
    <xf numFmtId="4" fontId="4" fillId="6" borderId="2" xfId="0" applyNumberFormat="1" applyFont="1" applyFill="1" applyBorder="1" applyAlignment="1" applyProtection="1">
      <alignment horizontal="center" vertical="center"/>
      <protection hidden="1"/>
    </xf>
    <xf numFmtId="165" fontId="4" fillId="6" borderId="3" xfId="0" applyNumberFormat="1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4" fontId="5" fillId="0" borderId="0" xfId="0" applyNumberFormat="1" applyFont="1" applyBorder="1" applyAlignment="1" applyProtection="1">
      <alignment horizontal="center" vertical="center"/>
      <protection hidden="1"/>
    </xf>
    <xf numFmtId="0" fontId="4" fillId="5" borderId="0" xfId="0" applyFont="1" applyFill="1" applyBorder="1" applyAlignment="1" applyProtection="1">
      <alignment horizontal="center" vertical="center"/>
      <protection hidden="1"/>
    </xf>
    <xf numFmtId="0" fontId="4" fillId="5" borderId="8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5" fillId="5" borderId="14" xfId="0" applyFont="1" applyFill="1" applyBorder="1" applyAlignment="1" applyProtection="1">
      <alignment horizontal="center" vertical="center"/>
      <protection hidden="1"/>
    </xf>
    <xf numFmtId="0" fontId="5" fillId="5" borderId="0" xfId="0" applyFont="1" applyFill="1" applyBorder="1" applyAlignment="1" applyProtection="1">
      <alignment horizontal="right" vertical="center"/>
      <protection hidden="1"/>
    </xf>
    <xf numFmtId="0" fontId="4" fillId="5" borderId="0" xfId="0" applyFont="1" applyFill="1" applyBorder="1" applyAlignment="1" applyProtection="1">
      <alignment horizontal="left" vertical="center"/>
      <protection hidden="1"/>
    </xf>
    <xf numFmtId="0" fontId="4" fillId="5" borderId="2" xfId="0" applyFont="1" applyFill="1" applyBorder="1" applyAlignment="1" applyProtection="1">
      <alignment horizontal="left" vertical="center"/>
      <protection hidden="1"/>
    </xf>
    <xf numFmtId="0" fontId="4" fillId="5" borderId="2" xfId="0" applyFont="1" applyFill="1" applyBorder="1" applyAlignment="1" applyProtection="1">
      <alignment horizontal="center" vertical="center"/>
      <protection hidden="1"/>
    </xf>
    <xf numFmtId="4" fontId="4" fillId="5" borderId="2" xfId="0" applyNumberFormat="1" applyFont="1" applyFill="1" applyBorder="1" applyAlignment="1" applyProtection="1">
      <alignment horizontal="center" vertical="center"/>
      <protection hidden="1"/>
    </xf>
    <xf numFmtId="165" fontId="4" fillId="5" borderId="2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5" borderId="5" xfId="0" applyFont="1" applyFill="1" applyBorder="1" applyAlignment="1" applyProtection="1">
      <alignment horizontal="center" vertical="center"/>
      <protection hidden="1"/>
    </xf>
    <xf numFmtId="0" fontId="3" fillId="4" borderId="1" xfId="0" applyNumberFormat="1" applyFont="1" applyFill="1" applyBorder="1" applyAlignment="1" applyProtection="1">
      <alignment horizontal="right" vertical="center"/>
      <protection hidden="1"/>
    </xf>
    <xf numFmtId="0" fontId="2" fillId="4" borderId="5" xfId="0" applyNumberFormat="1" applyFont="1" applyFill="1" applyBorder="1" applyAlignment="1" applyProtection="1">
      <alignment horizontal="justify" vertical="center"/>
      <protection hidden="1"/>
    </xf>
    <xf numFmtId="0" fontId="3" fillId="4" borderId="5" xfId="0" applyFont="1" applyFill="1" applyBorder="1" applyAlignment="1" applyProtection="1">
      <alignment horizontal="center" vertical="center"/>
      <protection hidden="1"/>
    </xf>
    <xf numFmtId="165" fontId="2" fillId="4" borderId="5" xfId="0" applyNumberFormat="1" applyFont="1" applyFill="1" applyBorder="1" applyAlignment="1" applyProtection="1">
      <alignment horizontal="center" vertical="center"/>
      <protection hidden="1"/>
    </xf>
    <xf numFmtId="0" fontId="2" fillId="4" borderId="4" xfId="0" applyNumberFormat="1" applyFont="1" applyFill="1" applyBorder="1" applyAlignment="1" applyProtection="1">
      <alignment horizontal="justify" vertic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 applyProtection="1">
      <alignment horizontal="center" vertical="center"/>
      <protection hidden="1"/>
    </xf>
    <xf numFmtId="165" fontId="2" fillId="4" borderId="4" xfId="0" applyNumberFormat="1" applyFont="1" applyFill="1" applyBorder="1" applyAlignment="1" applyProtection="1">
      <alignment horizontal="center" vertical="center"/>
      <protection hidden="1"/>
    </xf>
    <xf numFmtId="165" fontId="3" fillId="4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NumberFormat="1" applyFont="1" applyFill="1" applyBorder="1" applyAlignment="1" applyProtection="1">
      <alignment horizontal="justify" vertical="center" wrapText="1"/>
      <protection hidden="1"/>
    </xf>
    <xf numFmtId="0" fontId="3" fillId="4" borderId="4" xfId="0" applyNumberFormat="1" applyFont="1" applyFill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3" fillId="4" borderId="4" xfId="0" applyNumberFormat="1" applyFont="1" applyFill="1" applyBorder="1" applyAlignment="1" applyProtection="1">
      <alignment horizontal="justify" vertical="center"/>
      <protection hidden="1"/>
    </xf>
    <xf numFmtId="0" fontId="3" fillId="4" borderId="1" xfId="0" applyFont="1" applyFill="1" applyBorder="1" applyAlignment="1" applyProtection="1">
      <alignment horizontal="right" vertical="center"/>
      <protection hidden="1"/>
    </xf>
    <xf numFmtId="0" fontId="2" fillId="4" borderId="4" xfId="0" applyFont="1" applyFill="1" applyBorder="1" applyAlignment="1" applyProtection="1">
      <alignment vertical="center"/>
      <protection hidden="1"/>
    </xf>
    <xf numFmtId="0" fontId="3" fillId="4" borderId="4" xfId="0" applyFont="1" applyFill="1" applyBorder="1" applyAlignment="1" applyProtection="1">
      <alignment horizontal="justify" vertical="center"/>
      <protection hidden="1"/>
    </xf>
    <xf numFmtId="0" fontId="3" fillId="4" borderId="4" xfId="0" applyFont="1" applyFill="1" applyBorder="1" applyAlignment="1" applyProtection="1">
      <alignment vertical="center"/>
      <protection hidden="1"/>
    </xf>
    <xf numFmtId="0" fontId="3" fillId="4" borderId="1" xfId="0" quotePrefix="1" applyNumberFormat="1" applyFont="1" applyFill="1" applyBorder="1" applyAlignment="1" applyProtection="1">
      <alignment horizontal="right" vertical="center"/>
      <protection hidden="1"/>
    </xf>
    <xf numFmtId="20" fontId="3" fillId="4" borderId="1" xfId="0" quotePrefix="1" applyNumberFormat="1" applyFont="1" applyFill="1" applyBorder="1" applyAlignment="1" applyProtection="1">
      <alignment horizontal="right" vertical="center" wrapText="1"/>
      <protection hidden="1"/>
    </xf>
    <xf numFmtId="0" fontId="3" fillId="4" borderId="4" xfId="0" applyFont="1" applyFill="1" applyBorder="1" applyAlignment="1" applyProtection="1">
      <alignment horizontal="justify" vertical="center" wrapText="1"/>
      <protection hidden="1"/>
    </xf>
    <xf numFmtId="0" fontId="2" fillId="4" borderId="4" xfId="0" applyFont="1" applyFill="1" applyBorder="1" applyAlignment="1" applyProtection="1">
      <alignment horizontal="justify" vertical="center"/>
      <protection hidden="1"/>
    </xf>
    <xf numFmtId="0" fontId="2" fillId="4" borderId="4" xfId="0" applyNumberFormat="1" applyFont="1" applyFill="1" applyBorder="1" applyAlignment="1" applyProtection="1">
      <alignment horizontal="justify" vertical="center" wrapText="1"/>
      <protection hidden="1"/>
    </xf>
    <xf numFmtId="167" fontId="3" fillId="4" borderId="1" xfId="0" applyNumberFormat="1" applyFont="1" applyFill="1" applyBorder="1" applyAlignment="1" applyProtection="1">
      <alignment horizontal="right" vertical="center"/>
      <protection hidden="1"/>
    </xf>
    <xf numFmtId="0" fontId="3" fillId="4" borderId="4" xfId="0" applyNumberFormat="1" applyFont="1" applyFill="1" applyBorder="1" applyAlignment="1" applyProtection="1">
      <alignment horizontal="left" vertical="center" wrapText="1"/>
      <protection hidden="1"/>
    </xf>
    <xf numFmtId="21" fontId="3" fillId="4" borderId="1" xfId="0" quotePrefix="1" applyNumberFormat="1" applyFont="1" applyFill="1" applyBorder="1" applyAlignment="1" applyProtection="1">
      <alignment horizontal="right" vertical="center"/>
      <protection hidden="1"/>
    </xf>
    <xf numFmtId="0" fontId="5" fillId="5" borderId="6" xfId="0" applyFont="1" applyFill="1" applyBorder="1" applyAlignment="1" applyProtection="1">
      <alignment horizontal="center" vertical="center"/>
      <protection hidden="1"/>
    </xf>
    <xf numFmtId="167" fontId="3" fillId="5" borderId="0" xfId="0" applyNumberFormat="1" applyFont="1" applyFill="1" applyBorder="1" applyAlignment="1" applyProtection="1">
      <alignment horizontal="right" vertical="center"/>
      <protection hidden="1"/>
    </xf>
    <xf numFmtId="0" fontId="5" fillId="5" borderId="8" xfId="0" applyFont="1" applyFill="1" applyBorder="1" applyAlignment="1" applyProtection="1">
      <alignment horizontal="center" vertical="center"/>
      <protection hidden="1"/>
    </xf>
    <xf numFmtId="0" fontId="5" fillId="5" borderId="0" xfId="0" applyFont="1" applyFill="1" applyBorder="1" applyAlignment="1" applyProtection="1">
      <alignment horizontal="center" vertical="center"/>
      <protection hidden="1"/>
    </xf>
    <xf numFmtId="0" fontId="2" fillId="5" borderId="2" xfId="0" applyNumberFormat="1" applyFont="1" applyFill="1" applyBorder="1" applyAlignment="1" applyProtection="1">
      <alignment horizontal="justify" vertical="center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165" fontId="2" fillId="5" borderId="2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165" fontId="3" fillId="4" borderId="5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NumberFormat="1" applyFont="1" applyFill="1" applyBorder="1" applyAlignment="1" applyProtection="1">
      <alignment vertical="center"/>
      <protection hidden="1"/>
    </xf>
    <xf numFmtId="49" fontId="3" fillId="4" borderId="4" xfId="0" applyNumberFormat="1" applyFont="1" applyFill="1" applyBorder="1" applyAlignment="1" applyProtection="1">
      <alignment horizontal="justify" vertical="center"/>
      <protection hidden="1"/>
    </xf>
    <xf numFmtId="0" fontId="3" fillId="4" borderId="7" xfId="0" applyNumberFormat="1" applyFont="1" applyFill="1" applyBorder="1" applyAlignment="1" applyProtection="1">
      <alignment horizontal="right" vertical="center"/>
      <protection hidden="1"/>
    </xf>
    <xf numFmtId="0" fontId="3" fillId="5" borderId="8" xfId="0" applyNumberFormat="1" applyFont="1" applyFill="1" applyBorder="1" applyAlignment="1" applyProtection="1">
      <alignment horizontal="right" vertical="center"/>
      <protection hidden="1"/>
    </xf>
    <xf numFmtId="0" fontId="5" fillId="5" borderId="13" xfId="0" quotePrefix="1" applyFont="1" applyFill="1" applyBorder="1" applyAlignment="1" applyProtection="1">
      <alignment vertical="center"/>
      <protection hidden="1"/>
    </xf>
    <xf numFmtId="0" fontId="9" fillId="5" borderId="0" xfId="0" applyFont="1" applyFill="1" applyBorder="1" applyAlignment="1" applyProtection="1">
      <alignment horizontal="center" vertical="center"/>
      <protection hidden="1"/>
    </xf>
    <xf numFmtId="0" fontId="3" fillId="5" borderId="14" xfId="0" applyNumberFormat="1" applyFont="1" applyFill="1" applyBorder="1" applyAlignment="1" applyProtection="1">
      <alignment horizontal="right" vertical="center"/>
      <protection hidden="1"/>
    </xf>
    <xf numFmtId="0" fontId="4" fillId="5" borderId="14" xfId="0" applyFont="1" applyFill="1" applyBorder="1" applyAlignment="1" applyProtection="1">
      <alignment horizontal="left" vertical="center"/>
      <protection hidden="1"/>
    </xf>
    <xf numFmtId="0" fontId="5" fillId="0" borderId="4" xfId="0" applyFont="1" applyFill="1" applyBorder="1" applyAlignment="1" applyProtection="1">
      <alignment vertical="center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0" fontId="5" fillId="0" borderId="4" xfId="0" applyFont="1" applyFill="1" applyBorder="1" applyAlignment="1" applyProtection="1">
      <alignment vertical="center" wrapText="1"/>
      <protection hidden="1"/>
    </xf>
    <xf numFmtId="0" fontId="5" fillId="0" borderId="6" xfId="0" applyFont="1" applyFill="1" applyBorder="1" applyAlignment="1" applyProtection="1">
      <alignment vertical="center" wrapText="1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165" fontId="5" fillId="0" borderId="6" xfId="0" applyNumberFormat="1" applyFont="1" applyBorder="1" applyAlignment="1" applyProtection="1">
      <alignment horizontal="center" vertical="center"/>
      <protection hidden="1"/>
    </xf>
    <xf numFmtId="0" fontId="5" fillId="0" borderId="5" xfId="0" applyFont="1" applyFill="1" applyBorder="1" applyAlignment="1" applyProtection="1">
      <alignment vertical="center" wrapText="1"/>
      <protection hidden="1"/>
    </xf>
    <xf numFmtId="0" fontId="5" fillId="0" borderId="5" xfId="0" applyFont="1" applyFill="1" applyBorder="1" applyAlignment="1" applyProtection="1">
      <alignment horizontal="center" vertical="center"/>
      <protection hidden="1"/>
    </xf>
    <xf numFmtId="165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right" vertical="center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7" xfId="0" quotePrefix="1" applyFont="1" applyBorder="1" applyAlignment="1" applyProtection="1">
      <alignment horizontal="right" vertical="center"/>
      <protection hidden="1"/>
    </xf>
    <xf numFmtId="0" fontId="5" fillId="0" borderId="13" xfId="0" quotePrefix="1" applyFont="1" applyBorder="1" applyAlignment="1" applyProtection="1">
      <alignment vertical="center"/>
      <protection hidden="1"/>
    </xf>
    <xf numFmtId="0" fontId="5" fillId="0" borderId="8" xfId="0" quotePrefix="1" applyFont="1" applyBorder="1" applyAlignment="1" applyProtection="1">
      <alignment horizontal="right" vertical="center"/>
      <protection hidden="1"/>
    </xf>
    <xf numFmtId="0" fontId="5" fillId="5" borderId="2" xfId="0" applyFont="1" applyFill="1" applyBorder="1" applyAlignment="1" applyProtection="1">
      <alignment vertical="center"/>
      <protection hidden="1"/>
    </xf>
    <xf numFmtId="0" fontId="5" fillId="5" borderId="2" xfId="0" applyFont="1" applyFill="1" applyBorder="1" applyAlignment="1" applyProtection="1">
      <alignment horizontal="center" vertical="center"/>
      <protection hidden="1"/>
    </xf>
    <xf numFmtId="165" fontId="5" fillId="5" borderId="2" xfId="0" applyNumberFormat="1" applyFont="1" applyFill="1" applyBorder="1" applyAlignment="1" applyProtection="1">
      <alignment horizontal="center" vertical="center"/>
      <protection hidden="1"/>
    </xf>
    <xf numFmtId="0" fontId="2" fillId="5" borderId="5" xfId="0" applyFont="1" applyFill="1" applyBorder="1" applyAlignment="1" applyProtection="1">
      <alignment horizontal="left" vertical="center"/>
      <protection hidden="1"/>
    </xf>
    <xf numFmtId="0" fontId="2" fillId="5" borderId="5" xfId="0" applyFont="1" applyFill="1" applyBorder="1" applyAlignment="1" applyProtection="1">
      <alignment horizontal="center" vertical="center"/>
      <protection hidden="1"/>
    </xf>
    <xf numFmtId="4" fontId="2" fillId="5" borderId="5" xfId="0" applyNumberFormat="1" applyFont="1" applyFill="1" applyBorder="1" applyAlignment="1" applyProtection="1">
      <alignment horizontal="center" vertical="center"/>
      <protection hidden="1"/>
    </xf>
    <xf numFmtId="165" fontId="2" fillId="5" borderId="5" xfId="0" applyNumberFormat="1" applyFont="1" applyFill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right" vertical="center"/>
      <protection hidden="1"/>
    </xf>
    <xf numFmtId="0" fontId="4" fillId="5" borderId="8" xfId="0" applyFont="1" applyFill="1" applyBorder="1" applyAlignment="1" applyProtection="1">
      <alignment horizontal="right" vertical="center"/>
      <protection hidden="1"/>
    </xf>
    <xf numFmtId="0" fontId="4" fillId="0" borderId="13" xfId="0" quotePrefix="1" applyFont="1" applyBorder="1" applyAlignment="1" applyProtection="1">
      <alignment vertical="center"/>
      <protection hidden="1"/>
    </xf>
    <xf numFmtId="0" fontId="4" fillId="5" borderId="14" xfId="0" applyFont="1" applyFill="1" applyBorder="1" applyAlignment="1" applyProtection="1">
      <alignment horizontal="right" vertical="center"/>
      <protection hidden="1"/>
    </xf>
    <xf numFmtId="0" fontId="4" fillId="5" borderId="14" xfId="0" quotePrefix="1" applyFont="1" applyFill="1" applyBorder="1" applyAlignment="1" applyProtection="1">
      <alignment vertical="center"/>
      <protection hidden="1"/>
    </xf>
    <xf numFmtId="0" fontId="5" fillId="0" borderId="9" xfId="0" quotePrefix="1" applyFont="1" applyBorder="1" applyAlignment="1" applyProtection="1">
      <alignment horizontal="right" vertical="center"/>
      <protection hidden="1"/>
    </xf>
    <xf numFmtId="0" fontId="5" fillId="0" borderId="10" xfId="0" applyFont="1" applyBorder="1" applyAlignment="1" applyProtection="1">
      <alignment horizontal="left" vertical="center"/>
      <protection hidden="1"/>
    </xf>
    <xf numFmtId="0" fontId="10" fillId="6" borderId="1" xfId="0" applyFont="1" applyFill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 wrapText="1"/>
      <protection hidden="1"/>
    </xf>
    <xf numFmtId="4" fontId="5" fillId="0" borderId="0" xfId="0" applyNumberFormat="1" applyFont="1" applyAlignment="1" applyProtection="1">
      <alignment horizontal="center" vertical="center"/>
      <protection hidden="1"/>
    </xf>
    <xf numFmtId="165" fontId="5" fillId="0" borderId="0" xfId="0" applyNumberFormat="1" applyFont="1" applyAlignment="1" applyProtection="1">
      <alignment horizontal="center" vertical="center"/>
      <protection hidden="1"/>
    </xf>
    <xf numFmtId="165" fontId="3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2" fillId="5" borderId="8" xfId="0" applyFont="1" applyFill="1" applyBorder="1" applyAlignment="1" applyProtection="1">
      <alignment horizontal="center" vertical="center" wrapText="1"/>
      <protection hidden="1"/>
    </xf>
    <xf numFmtId="165" fontId="2" fillId="5" borderId="8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165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165" fontId="3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49" fontId="2" fillId="6" borderId="1" xfId="0" applyNumberFormat="1" applyFont="1" applyFill="1" applyBorder="1" applyAlignment="1" applyProtection="1">
      <alignment horizontal="left" vertical="center" wrapText="1"/>
      <protection hidden="1"/>
    </xf>
    <xf numFmtId="49" fontId="2" fillId="6" borderId="2" xfId="0" applyNumberFormat="1" applyFont="1" applyFill="1" applyBorder="1" applyAlignment="1" applyProtection="1">
      <alignment horizontal="center" vertical="center" wrapText="1"/>
      <protection hidden="1"/>
    </xf>
    <xf numFmtId="49" fontId="2" fillId="6" borderId="3" xfId="0" applyNumberFormat="1" applyFont="1" applyFill="1" applyBorder="1" applyAlignment="1" applyProtection="1">
      <alignment horizontal="center" vertical="center" wrapText="1"/>
      <protection hidden="1"/>
    </xf>
    <xf numFmtId="165" fontId="2" fillId="6" borderId="4" xfId="1" applyNumberFormat="1" applyFont="1" applyFill="1" applyBorder="1" applyAlignment="1" applyProtection="1">
      <alignment horizontal="center" vertical="center"/>
      <protection hidden="1"/>
    </xf>
    <xf numFmtId="49" fontId="2" fillId="2" borderId="1" xfId="0" applyNumberFormat="1" applyFont="1" applyFill="1" applyBorder="1" applyAlignment="1" applyProtection="1">
      <alignment horizontal="left" vertical="center" wrapText="1"/>
      <protection hidden="1"/>
    </xf>
    <xf numFmtId="49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165" fontId="2" fillId="2" borderId="4" xfId="1" applyNumberFormat="1" applyFont="1" applyFill="1" applyBorder="1" applyAlignment="1" applyProtection="1">
      <alignment horizontal="center" vertical="center"/>
      <protection hidden="1"/>
    </xf>
    <xf numFmtId="10" fontId="2" fillId="2" borderId="4" xfId="2" applyNumberFormat="1" applyFont="1" applyFill="1" applyBorder="1" applyAlignment="1" applyProtection="1">
      <alignment horizontal="center" vertical="center"/>
      <protection hidden="1"/>
    </xf>
    <xf numFmtId="49" fontId="8" fillId="2" borderId="1" xfId="0" applyNumberFormat="1" applyFont="1" applyFill="1" applyBorder="1" applyAlignment="1" applyProtection="1">
      <alignment horizontal="left" vertical="center" wrapText="1"/>
      <protection hidden="1"/>
    </xf>
    <xf numFmtId="49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4" fontId="4" fillId="5" borderId="2" xfId="0" applyNumberFormat="1" applyFont="1" applyFill="1" applyBorder="1" applyAlignment="1" applyProtection="1">
      <alignment horizontal="center" vertical="center"/>
      <protection locked="0"/>
    </xf>
    <xf numFmtId="166" fontId="3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66" fontId="3" fillId="5" borderId="2" xfId="0" applyNumberFormat="1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4" fontId="5" fillId="0" borderId="0" xfId="0" applyNumberFormat="1" applyFont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/>
      <protection hidden="1"/>
    </xf>
    <xf numFmtId="0" fontId="5" fillId="5" borderId="4" xfId="0" applyFont="1" applyFill="1" applyBorder="1" applyAlignment="1" applyProtection="1">
      <alignment horizontal="left"/>
      <protection hidden="1"/>
    </xf>
    <xf numFmtId="49" fontId="5" fillId="0" borderId="3" xfId="0" applyNumberFormat="1" applyFont="1" applyBorder="1" applyAlignment="1" applyProtection="1">
      <alignment vertical="center"/>
      <protection hidden="1"/>
    </xf>
    <xf numFmtId="20" fontId="5" fillId="0" borderId="1" xfId="0" quotePrefix="1" applyNumberFormat="1" applyFont="1" applyBorder="1" applyAlignment="1" applyProtection="1">
      <alignment horizontal="right" vertical="center"/>
      <protection hidden="1"/>
    </xf>
    <xf numFmtId="20" fontId="5" fillId="0" borderId="1" xfId="0" quotePrefix="1" applyNumberFormat="1" applyFont="1" applyFill="1" applyBorder="1" applyAlignment="1" applyProtection="1">
      <alignment horizontal="right" vertical="center"/>
      <protection hidden="1"/>
    </xf>
    <xf numFmtId="20" fontId="5" fillId="0" borderId="1" xfId="0" applyNumberFormat="1" applyFont="1" applyBorder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3" fillId="5" borderId="4" xfId="0" applyFont="1" applyFill="1" applyBorder="1" applyAlignment="1" applyProtection="1">
      <alignment horizontal="left" vertical="center"/>
      <protection locked="0"/>
    </xf>
    <xf numFmtId="0" fontId="4" fillId="7" borderId="2" xfId="0" applyFont="1" applyFill="1" applyBorder="1" applyAlignment="1" applyProtection="1">
      <alignment horizontal="left" vertical="center"/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165" fontId="4" fillId="7" borderId="3" xfId="0" applyNumberFormat="1" applyFont="1" applyFill="1" applyBorder="1" applyAlignment="1" applyProtection="1">
      <alignment horizontal="center" vertical="center"/>
      <protection hidden="1"/>
    </xf>
    <xf numFmtId="0" fontId="4" fillId="7" borderId="4" xfId="0" applyFont="1" applyFill="1" applyBorder="1" applyAlignment="1" applyProtection="1">
      <alignment horizontal="left" vertical="center"/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165" fontId="4" fillId="7" borderId="4" xfId="0" applyNumberFormat="1" applyFont="1" applyFill="1" applyBorder="1" applyAlignment="1" applyProtection="1">
      <alignment horizontal="center" vertical="center"/>
      <protection hidden="1"/>
    </xf>
    <xf numFmtId="0" fontId="4" fillId="7" borderId="1" xfId="0" applyFont="1" applyFill="1" applyBorder="1" applyAlignment="1" applyProtection="1">
      <alignment horizontal="left" vertical="center"/>
      <protection hidden="1"/>
    </xf>
    <xf numFmtId="0" fontId="4" fillId="7" borderId="11" xfId="0" applyFont="1" applyFill="1" applyBorder="1" applyAlignment="1" applyProtection="1">
      <alignment horizontal="left" vertical="center"/>
      <protection hidden="1"/>
    </xf>
    <xf numFmtId="0" fontId="2" fillId="7" borderId="0" xfId="0" applyFont="1" applyFill="1" applyBorder="1" applyAlignment="1" applyProtection="1">
      <alignment horizontal="center" vertical="center" wrapText="1"/>
      <protection hidden="1"/>
    </xf>
    <xf numFmtId="165" fontId="2" fillId="7" borderId="12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5" xfId="0" applyFont="1" applyFill="1" applyBorder="1" applyAlignment="1" applyProtection="1">
      <alignment horizontal="left" vertical="center"/>
      <protection hidden="1"/>
    </xf>
    <xf numFmtId="0" fontId="2" fillId="7" borderId="2" xfId="0" applyFont="1" applyFill="1" applyBorder="1" applyAlignment="1" applyProtection="1">
      <alignment horizontal="center" vertical="center" wrapText="1"/>
      <protection hidden="1"/>
    </xf>
    <xf numFmtId="165" fontId="2" fillId="7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8" xfId="0" applyFont="1" applyFill="1" applyBorder="1" applyAlignment="1" applyProtection="1">
      <alignment horizontal="left" vertical="center"/>
      <protection hidden="1"/>
    </xf>
    <xf numFmtId="0" fontId="4" fillId="7" borderId="8" xfId="0" applyFont="1" applyFill="1" applyBorder="1" applyAlignment="1" applyProtection="1">
      <alignment horizontal="center" vertical="center"/>
      <protection hidden="1"/>
    </xf>
    <xf numFmtId="165" fontId="4" fillId="7" borderId="13" xfId="0" applyNumberFormat="1" applyFont="1" applyFill="1" applyBorder="1" applyAlignment="1" applyProtection="1">
      <alignment horizontal="center" vertical="center"/>
      <protection hidden="1"/>
    </xf>
    <xf numFmtId="4" fontId="4" fillId="7" borderId="2" xfId="0" applyNumberFormat="1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right" vertical="center"/>
      <protection hidden="1"/>
    </xf>
    <xf numFmtId="0" fontId="3" fillId="7" borderId="3" xfId="0" applyFont="1" applyFill="1" applyBorder="1" applyAlignment="1" applyProtection="1">
      <alignment horizontal="left" vertical="center"/>
      <protection hidden="1"/>
    </xf>
    <xf numFmtId="0" fontId="2" fillId="7" borderId="3" xfId="0" applyFont="1" applyFill="1" applyBorder="1" applyAlignment="1" applyProtection="1">
      <alignment horizontal="left" vertical="center" wrapText="1"/>
      <protection hidden="1"/>
    </xf>
    <xf numFmtId="0" fontId="3" fillId="7" borderId="4" xfId="0" applyFont="1" applyFill="1" applyBorder="1" applyAlignment="1" applyProtection="1">
      <alignment horizontal="center" vertical="center" wrapText="1"/>
      <protection hidden="1"/>
    </xf>
    <xf numFmtId="165" fontId="3" fillId="7" borderId="4" xfId="0" applyNumberFormat="1" applyFont="1" applyFill="1" applyBorder="1" applyAlignment="1" applyProtection="1">
      <alignment horizontal="center" vertical="center" wrapText="1"/>
      <protection hidden="1"/>
    </xf>
    <xf numFmtId="49" fontId="2" fillId="7" borderId="1" xfId="0" applyNumberFormat="1" applyFont="1" applyFill="1" applyBorder="1" applyAlignment="1" applyProtection="1">
      <alignment horizontal="left" vertical="center" wrapText="1"/>
      <protection hidden="1"/>
    </xf>
    <xf numFmtId="49" fontId="2" fillId="7" borderId="2" xfId="0" applyNumberFormat="1" applyFont="1" applyFill="1" applyBorder="1" applyAlignment="1" applyProtection="1">
      <alignment horizontal="center" vertical="center" wrapText="1"/>
      <protection hidden="1"/>
    </xf>
    <xf numFmtId="49" fontId="2" fillId="7" borderId="3" xfId="0" applyNumberFormat="1" applyFont="1" applyFill="1" applyBorder="1" applyAlignment="1" applyProtection="1">
      <alignment horizontal="center" vertical="center" wrapText="1"/>
      <protection hidden="1"/>
    </xf>
    <xf numFmtId="165" fontId="2" fillId="7" borderId="4" xfId="1" applyNumberFormat="1" applyFont="1" applyFill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right" vertical="center"/>
      <protection hidden="1"/>
    </xf>
    <xf numFmtId="0" fontId="5" fillId="0" borderId="3" xfId="0" applyFont="1" applyBorder="1" applyAlignment="1" applyProtection="1">
      <alignment horizontal="right" vertical="center"/>
      <protection hidden="1"/>
    </xf>
    <xf numFmtId="0" fontId="6" fillId="0" borderId="3" xfId="0" applyFont="1" applyBorder="1" applyAlignment="1" applyProtection="1">
      <alignment horizontal="right" vertical="center"/>
      <protection hidden="1"/>
    </xf>
    <xf numFmtId="0" fontId="6" fillId="5" borderId="3" xfId="0" applyFont="1" applyFill="1" applyBorder="1" applyAlignment="1" applyProtection="1">
      <alignment horizontal="right" vertical="center"/>
      <protection hidden="1"/>
    </xf>
    <xf numFmtId="0" fontId="5" fillId="5" borderId="3" xfId="0" applyFont="1" applyFill="1" applyBorder="1" applyAlignment="1" applyProtection="1">
      <alignment horizontal="right" vertical="center"/>
      <protection hidden="1"/>
    </xf>
    <xf numFmtId="0" fontId="5" fillId="5" borderId="12" xfId="0" applyFont="1" applyFill="1" applyBorder="1" applyAlignment="1" applyProtection="1">
      <alignment horizontal="right" vertical="center"/>
      <protection hidden="1"/>
    </xf>
    <xf numFmtId="0" fontId="5" fillId="5" borderId="3" xfId="0" quotePrefix="1" applyFont="1" applyFill="1" applyBorder="1" applyAlignment="1" applyProtection="1">
      <alignment horizontal="right" vertical="center"/>
      <protection hidden="1"/>
    </xf>
    <xf numFmtId="0" fontId="4" fillId="5" borderId="3" xfId="0" applyFont="1" applyFill="1" applyBorder="1" applyAlignment="1" applyProtection="1">
      <alignment horizontal="right" vertical="center"/>
      <protection hidden="1"/>
    </xf>
    <xf numFmtId="0" fontId="5" fillId="0" borderId="13" xfId="0" applyFont="1" applyBorder="1" applyAlignment="1" applyProtection="1">
      <alignment horizontal="right" vertical="center"/>
      <protection hidden="1"/>
    </xf>
    <xf numFmtId="0" fontId="4" fillId="8" borderId="2" xfId="0" applyFont="1" applyFill="1" applyBorder="1" applyAlignment="1" applyProtection="1">
      <alignment horizontal="left" vertical="center"/>
      <protection hidden="1"/>
    </xf>
    <xf numFmtId="0" fontId="4" fillId="8" borderId="2" xfId="0" applyFont="1" applyFill="1" applyBorder="1" applyAlignment="1" applyProtection="1">
      <alignment horizontal="center" vertical="center"/>
      <protection hidden="1"/>
    </xf>
    <xf numFmtId="4" fontId="4" fillId="8" borderId="2" xfId="0" applyNumberFormat="1" applyFont="1" applyFill="1" applyBorder="1" applyAlignment="1" applyProtection="1">
      <alignment horizontal="center" vertical="center"/>
      <protection hidden="1"/>
    </xf>
    <xf numFmtId="4" fontId="4" fillId="8" borderId="2" xfId="0" applyNumberFormat="1" applyFont="1" applyFill="1" applyBorder="1" applyAlignment="1" applyProtection="1">
      <alignment horizontal="center" vertical="center"/>
      <protection locked="0"/>
    </xf>
    <xf numFmtId="165" fontId="4" fillId="8" borderId="3" xfId="0" applyNumberFormat="1" applyFont="1" applyFill="1" applyBorder="1" applyAlignment="1" applyProtection="1">
      <alignment horizontal="center" vertical="center"/>
      <protection hidden="1"/>
    </xf>
    <xf numFmtId="0" fontId="2" fillId="4" borderId="5" xfId="0" applyFont="1" applyFill="1" applyBorder="1" applyAlignment="1" applyProtection="1">
      <alignment horizontal="center" vertical="center"/>
      <protection hidden="1"/>
    </xf>
    <xf numFmtId="166" fontId="2" fillId="4" borderId="5" xfId="0" applyNumberFormat="1" applyFont="1" applyFill="1" applyBorder="1" applyAlignment="1" applyProtection="1">
      <alignment horizontal="center" vertical="center"/>
      <protection hidden="1"/>
    </xf>
    <xf numFmtId="166" fontId="2" fillId="4" borderId="4" xfId="0" applyNumberFormat="1" applyFont="1" applyFill="1" applyBorder="1" applyAlignment="1" applyProtection="1">
      <alignment horizontal="center" vertical="center"/>
      <protection hidden="1"/>
    </xf>
    <xf numFmtId="166" fontId="3" fillId="4" borderId="4" xfId="0" applyNumberFormat="1" applyFont="1" applyFill="1" applyBorder="1" applyAlignment="1" applyProtection="1">
      <alignment horizontal="center" vertical="center"/>
      <protection hidden="1"/>
    </xf>
    <xf numFmtId="166" fontId="3" fillId="4" borderId="5" xfId="0" applyNumberFormat="1" applyFont="1" applyFill="1" applyBorder="1" applyAlignment="1" applyProtection="1">
      <alignment horizontal="center" vertical="center"/>
      <protection hidden="1"/>
    </xf>
    <xf numFmtId="0" fontId="2" fillId="5" borderId="2" xfId="0" applyFont="1" applyFill="1" applyBorder="1" applyAlignment="1" applyProtection="1">
      <alignment horizontal="center" vertical="center"/>
      <protection hidden="1"/>
    </xf>
    <xf numFmtId="166" fontId="2" fillId="5" borderId="2" xfId="0" applyNumberFormat="1" applyFont="1" applyFill="1" applyBorder="1" applyAlignment="1" applyProtection="1">
      <alignment horizontal="center" vertical="center"/>
      <protection hidden="1"/>
    </xf>
    <xf numFmtId="4" fontId="5" fillId="0" borderId="5" xfId="0" applyNumberFormat="1" applyFont="1" applyBorder="1" applyAlignment="1" applyProtection="1">
      <alignment horizontal="center" vertical="center"/>
      <protection hidden="1"/>
    </xf>
    <xf numFmtId="4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4" fontId="4" fillId="7" borderId="4" xfId="0" applyNumberFormat="1" applyFont="1" applyFill="1" applyBorder="1" applyAlignment="1" applyProtection="1">
      <alignment horizontal="center" vertical="center"/>
      <protection hidden="1"/>
    </xf>
    <xf numFmtId="4" fontId="4" fillId="7" borderId="8" xfId="0" applyNumberFormat="1" applyFont="1" applyFill="1" applyBorder="1" applyAlignment="1" applyProtection="1">
      <alignment horizontal="center" vertical="center"/>
      <protection hidden="1"/>
    </xf>
  </cellXfs>
  <cellStyles count="3">
    <cellStyle name="Dezimal" xfId="1" builtinId="3"/>
    <cellStyle name="Prozent" xfId="2" builtinId="5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15"/>
  <sheetViews>
    <sheetView tabSelected="1" topLeftCell="A1696" zoomScaleNormal="100" workbookViewId="0">
      <selection activeCell="F1717" sqref="F1717"/>
    </sheetView>
  </sheetViews>
  <sheetFormatPr baseColWidth="10" defaultRowHeight="12"/>
  <cols>
    <col min="1" max="1" width="5.7109375" style="7" customWidth="1"/>
    <col min="2" max="2" width="13.7109375" style="9" customWidth="1"/>
    <col min="3" max="3" width="4.7109375" style="10" customWidth="1"/>
    <col min="4" max="4" width="43.7109375" style="14" customWidth="1"/>
    <col min="5" max="6" width="13.28515625" style="8" customWidth="1"/>
    <col min="7" max="7" width="13.28515625" style="7" customWidth="1"/>
    <col min="8" max="8" width="13.28515625" style="30" customWidth="1"/>
    <col min="9" max="9" width="11.42578125" style="11"/>
    <col min="10" max="10" width="11.5703125" style="17" bestFit="1" customWidth="1"/>
    <col min="11" max="11" width="13.140625" style="17" bestFit="1" customWidth="1"/>
    <col min="12" max="12" width="11.42578125" style="11"/>
    <col min="13" max="13" width="13.7109375" style="11" bestFit="1" customWidth="1"/>
    <col min="14" max="16384" width="11.42578125" style="11"/>
  </cols>
  <sheetData>
    <row r="1" spans="1:11" s="3" customFormat="1">
      <c r="A1" s="6"/>
      <c r="B1" s="9"/>
      <c r="C1" s="4"/>
      <c r="D1" s="13"/>
      <c r="E1" s="5"/>
      <c r="F1" s="5"/>
      <c r="G1" s="6"/>
      <c r="H1" s="29"/>
      <c r="J1" s="16"/>
      <c r="K1" s="16"/>
    </row>
    <row r="2" spans="1:11" s="3" customFormat="1" ht="54.95" customHeight="1">
      <c r="A2" s="249" t="s">
        <v>2602</v>
      </c>
      <c r="B2" s="250"/>
      <c r="C2" s="250"/>
      <c r="D2" s="250"/>
      <c r="E2" s="250"/>
      <c r="F2" s="250"/>
      <c r="G2" s="250"/>
      <c r="H2" s="251"/>
    </row>
    <row r="3" spans="1:11" s="3" customFormat="1">
      <c r="A3" s="33"/>
      <c r="B3" s="34"/>
      <c r="C3" s="35"/>
      <c r="D3" s="36"/>
      <c r="E3" s="33"/>
      <c r="F3" s="33"/>
      <c r="G3" s="33"/>
      <c r="H3" s="37"/>
    </row>
    <row r="4" spans="1:11" s="3" customFormat="1" ht="30" customHeight="1">
      <c r="A4" s="249" t="s">
        <v>1294</v>
      </c>
      <c r="B4" s="250"/>
      <c r="C4" s="250"/>
      <c r="D4" s="250"/>
      <c r="E4" s="250"/>
      <c r="F4" s="250"/>
      <c r="G4" s="250"/>
      <c r="H4" s="251"/>
      <c r="J4" s="18"/>
    </row>
    <row r="5" spans="1:11" s="3" customFormat="1">
      <c r="A5" s="33"/>
      <c r="B5" s="34"/>
      <c r="C5" s="35"/>
      <c r="D5" s="36"/>
      <c r="E5" s="33"/>
      <c r="F5" s="33"/>
      <c r="G5" s="33"/>
      <c r="H5" s="37"/>
    </row>
    <row r="6" spans="1:11" s="3" customFormat="1" ht="30" customHeight="1">
      <c r="A6" s="38" t="s">
        <v>1283</v>
      </c>
      <c r="B6" s="39"/>
      <c r="C6" s="40"/>
      <c r="D6" s="41"/>
      <c r="E6" s="42"/>
      <c r="F6" s="42"/>
      <c r="G6" s="42"/>
      <c r="H6" s="37"/>
    </row>
    <row r="7" spans="1:11" s="3" customFormat="1">
      <c r="A7" s="33"/>
      <c r="B7" s="34"/>
      <c r="C7" s="35"/>
      <c r="D7" s="36"/>
      <c r="E7" s="33"/>
      <c r="F7" s="33"/>
      <c r="G7" s="33"/>
      <c r="H7" s="37"/>
    </row>
    <row r="8" spans="1:11" s="3" customFormat="1" ht="39.950000000000003" customHeight="1">
      <c r="A8" s="43" t="s">
        <v>1276</v>
      </c>
      <c r="B8" s="252" t="s">
        <v>1277</v>
      </c>
      <c r="C8" s="253"/>
      <c r="D8" s="43" t="s">
        <v>1278</v>
      </c>
      <c r="E8" s="43" t="s">
        <v>1279</v>
      </c>
      <c r="F8" s="43" t="s">
        <v>1280</v>
      </c>
      <c r="G8" s="43" t="s">
        <v>1281</v>
      </c>
      <c r="H8" s="44" t="s">
        <v>1282</v>
      </c>
    </row>
    <row r="9" spans="1:11" s="3" customFormat="1">
      <c r="A9" s="45"/>
      <c r="B9" s="46"/>
      <c r="C9" s="47"/>
      <c r="D9" s="48"/>
      <c r="E9" s="49"/>
      <c r="F9" s="49"/>
      <c r="G9" s="45"/>
      <c r="H9" s="37"/>
    </row>
    <row r="10" spans="1:11" s="3" customFormat="1">
      <c r="A10" s="50"/>
      <c r="B10" s="51" t="s">
        <v>0</v>
      </c>
      <c r="C10" s="52"/>
      <c r="D10" s="53" t="s">
        <v>358</v>
      </c>
      <c r="E10" s="54"/>
      <c r="F10" s="55"/>
      <c r="G10" s="55"/>
      <c r="H10" s="56"/>
    </row>
    <row r="11" spans="1:11" s="12" customFormat="1">
      <c r="A11" s="50"/>
      <c r="B11" s="51" t="s">
        <v>1</v>
      </c>
      <c r="C11" s="52"/>
      <c r="D11" s="57" t="s">
        <v>359</v>
      </c>
      <c r="E11" s="54"/>
      <c r="F11" s="55"/>
      <c r="G11" s="55"/>
      <c r="H11" s="56"/>
    </row>
    <row r="12" spans="1:11" s="12" customFormat="1">
      <c r="A12" s="50"/>
      <c r="B12" s="51" t="s">
        <v>2</v>
      </c>
      <c r="C12" s="52"/>
      <c r="D12" s="57" t="s">
        <v>360</v>
      </c>
      <c r="E12" s="54"/>
      <c r="F12" s="55"/>
      <c r="G12" s="55"/>
      <c r="H12" s="56"/>
    </row>
    <row r="13" spans="1:11" s="19" customFormat="1">
      <c r="A13" s="50">
        <v>1</v>
      </c>
      <c r="B13" s="51" t="s">
        <v>2</v>
      </c>
      <c r="C13" s="58" t="s">
        <v>3</v>
      </c>
      <c r="D13" s="53" t="s">
        <v>361</v>
      </c>
      <c r="E13" s="54" t="s">
        <v>4</v>
      </c>
      <c r="F13" s="55">
        <v>100</v>
      </c>
      <c r="G13" s="15"/>
      <c r="H13" s="56">
        <f>G13*F13</f>
        <v>0</v>
      </c>
    </row>
    <row r="14" spans="1:11">
      <c r="A14" s="50">
        <f>A13+1</f>
        <v>2</v>
      </c>
      <c r="B14" s="51" t="s">
        <v>2</v>
      </c>
      <c r="C14" s="58" t="s">
        <v>5</v>
      </c>
      <c r="D14" s="53" t="s">
        <v>362</v>
      </c>
      <c r="E14" s="54" t="s">
        <v>4</v>
      </c>
      <c r="F14" s="55">
        <v>250</v>
      </c>
      <c r="G14" s="15"/>
      <c r="H14" s="56">
        <f>G14*F14</f>
        <v>0</v>
      </c>
      <c r="J14" s="11"/>
    </row>
    <row r="15" spans="1:11" s="3" customFormat="1">
      <c r="A15" s="50">
        <f t="shared" ref="A15:A16" si="0">A14+1</f>
        <v>3</v>
      </c>
      <c r="B15" s="51" t="s">
        <v>2</v>
      </c>
      <c r="C15" s="58" t="s">
        <v>6</v>
      </c>
      <c r="D15" s="53" t="s">
        <v>363</v>
      </c>
      <c r="E15" s="54" t="s">
        <v>4</v>
      </c>
      <c r="F15" s="55">
        <v>299</v>
      </c>
      <c r="G15" s="15"/>
      <c r="H15" s="56">
        <f>G15*F15</f>
        <v>0</v>
      </c>
    </row>
    <row r="16" spans="1:11" s="12" customFormat="1">
      <c r="A16" s="50">
        <f t="shared" si="0"/>
        <v>4</v>
      </c>
      <c r="B16" s="51" t="s">
        <v>2</v>
      </c>
      <c r="C16" s="58" t="s">
        <v>7</v>
      </c>
      <c r="D16" s="53" t="s">
        <v>364</v>
      </c>
      <c r="E16" s="54" t="s">
        <v>4</v>
      </c>
      <c r="F16" s="55">
        <v>350</v>
      </c>
      <c r="G16" s="15"/>
      <c r="H16" s="56">
        <f>G16*F16</f>
        <v>0</v>
      </c>
    </row>
    <row r="17" spans="1:10">
      <c r="A17" s="50"/>
      <c r="B17" s="59"/>
      <c r="C17" s="60"/>
      <c r="D17" s="61" t="s">
        <v>365</v>
      </c>
      <c r="E17" s="62"/>
      <c r="F17" s="63"/>
      <c r="G17" s="63"/>
      <c r="H17" s="64">
        <f>SUM(H12:H16)</f>
        <v>0</v>
      </c>
      <c r="J17" s="11"/>
    </row>
    <row r="18" spans="1:10">
      <c r="A18" s="50"/>
      <c r="B18" s="51" t="s">
        <v>8</v>
      </c>
      <c r="C18" s="52"/>
      <c r="D18" s="57" t="s">
        <v>366</v>
      </c>
      <c r="E18" s="54"/>
      <c r="F18" s="55"/>
      <c r="G18" s="55"/>
      <c r="H18" s="56"/>
      <c r="J18" s="11"/>
    </row>
    <row r="19" spans="1:10">
      <c r="A19" s="50">
        <f>A16+1</f>
        <v>5</v>
      </c>
      <c r="B19" s="51" t="s">
        <v>8</v>
      </c>
      <c r="C19" s="58" t="s">
        <v>3</v>
      </c>
      <c r="D19" s="53" t="s">
        <v>367</v>
      </c>
      <c r="E19" s="54" t="s">
        <v>4</v>
      </c>
      <c r="F19" s="55">
        <v>80</v>
      </c>
      <c r="G19" s="15"/>
      <c r="H19" s="56">
        <f>G19*F19</f>
        <v>0</v>
      </c>
      <c r="J19" s="11"/>
    </row>
    <row r="20" spans="1:10">
      <c r="A20" s="50">
        <f t="shared" ref="A20:A21" si="1">A19+1</f>
        <v>6</v>
      </c>
      <c r="B20" s="51" t="s">
        <v>8</v>
      </c>
      <c r="C20" s="58" t="s">
        <v>5</v>
      </c>
      <c r="D20" s="53" t="s">
        <v>368</v>
      </c>
      <c r="E20" s="54" t="s">
        <v>4</v>
      </c>
      <c r="F20" s="55">
        <v>100</v>
      </c>
      <c r="G20" s="15"/>
      <c r="H20" s="56">
        <f>G20*F20</f>
        <v>0</v>
      </c>
      <c r="J20" s="11"/>
    </row>
    <row r="21" spans="1:10" s="3" customFormat="1">
      <c r="A21" s="50">
        <f t="shared" si="1"/>
        <v>7</v>
      </c>
      <c r="B21" s="51" t="s">
        <v>8</v>
      </c>
      <c r="C21" s="58" t="s">
        <v>6</v>
      </c>
      <c r="D21" s="53" t="s">
        <v>369</v>
      </c>
      <c r="E21" s="54" t="s">
        <v>4</v>
      </c>
      <c r="F21" s="55">
        <v>80</v>
      </c>
      <c r="G21" s="15"/>
      <c r="H21" s="56">
        <f>G21*F21</f>
        <v>0</v>
      </c>
    </row>
    <row r="22" spans="1:10" s="19" customFormat="1">
      <c r="A22" s="50"/>
      <c r="B22" s="59"/>
      <c r="C22" s="60"/>
      <c r="D22" s="61" t="s">
        <v>370</v>
      </c>
      <c r="E22" s="62"/>
      <c r="F22" s="63"/>
      <c r="G22" s="63"/>
      <c r="H22" s="64">
        <f>SUM(H18:H21)</f>
        <v>0</v>
      </c>
    </row>
    <row r="23" spans="1:10">
      <c r="A23" s="50"/>
      <c r="B23" s="51" t="s">
        <v>9</v>
      </c>
      <c r="C23" s="52"/>
      <c r="D23" s="57" t="s">
        <v>371</v>
      </c>
      <c r="E23" s="54"/>
      <c r="F23" s="55"/>
      <c r="G23" s="55"/>
      <c r="H23" s="56"/>
      <c r="J23" s="11"/>
    </row>
    <row r="24" spans="1:10">
      <c r="A24" s="50">
        <f>A21+1</f>
        <v>8</v>
      </c>
      <c r="B24" s="51" t="s">
        <v>9</v>
      </c>
      <c r="C24" s="58" t="s">
        <v>3</v>
      </c>
      <c r="D24" s="53" t="s">
        <v>372</v>
      </c>
      <c r="E24" s="54" t="s">
        <v>4</v>
      </c>
      <c r="F24" s="55">
        <v>30</v>
      </c>
      <c r="G24" s="15"/>
      <c r="H24" s="56">
        <f>G24*F24</f>
        <v>0</v>
      </c>
      <c r="J24" s="11"/>
    </row>
    <row r="25" spans="1:10">
      <c r="A25" s="50">
        <f t="shared" ref="A25:A26" si="2">A24+1</f>
        <v>9</v>
      </c>
      <c r="B25" s="51" t="s">
        <v>9</v>
      </c>
      <c r="C25" s="58" t="s">
        <v>5</v>
      </c>
      <c r="D25" s="53" t="s">
        <v>362</v>
      </c>
      <c r="E25" s="54" t="s">
        <v>4</v>
      </c>
      <c r="F25" s="55">
        <v>50</v>
      </c>
      <c r="G25" s="15"/>
      <c r="H25" s="56">
        <f>G25*F25</f>
        <v>0</v>
      </c>
      <c r="J25" s="11"/>
    </row>
    <row r="26" spans="1:10" s="3" customFormat="1">
      <c r="A26" s="50">
        <f t="shared" si="2"/>
        <v>10</v>
      </c>
      <c r="B26" s="51" t="s">
        <v>9</v>
      </c>
      <c r="C26" s="58" t="s">
        <v>6</v>
      </c>
      <c r="D26" s="53" t="s">
        <v>373</v>
      </c>
      <c r="E26" s="54" t="s">
        <v>4</v>
      </c>
      <c r="F26" s="55">
        <v>50</v>
      </c>
      <c r="G26" s="15"/>
      <c r="H26" s="56">
        <f>G26*F26</f>
        <v>0</v>
      </c>
    </row>
    <row r="27" spans="1:10" s="19" customFormat="1">
      <c r="A27" s="50"/>
      <c r="B27" s="59"/>
      <c r="C27" s="60"/>
      <c r="D27" s="61" t="s">
        <v>374</v>
      </c>
      <c r="E27" s="62"/>
      <c r="F27" s="63"/>
      <c r="G27" s="63"/>
      <c r="H27" s="64">
        <f>SUM(H23:H26)</f>
        <v>0</v>
      </c>
    </row>
    <row r="28" spans="1:10">
      <c r="A28" s="50"/>
      <c r="B28" s="51" t="s">
        <v>10</v>
      </c>
      <c r="C28" s="52"/>
      <c r="D28" s="57" t="s">
        <v>375</v>
      </c>
      <c r="E28" s="54"/>
      <c r="F28" s="55"/>
      <c r="G28" s="55"/>
      <c r="H28" s="56"/>
      <c r="J28" s="11"/>
    </row>
    <row r="29" spans="1:10" s="12" customFormat="1">
      <c r="A29" s="50"/>
      <c r="B29" s="51" t="s">
        <v>11</v>
      </c>
      <c r="C29" s="52"/>
      <c r="D29" s="57" t="s">
        <v>376</v>
      </c>
      <c r="E29" s="54"/>
      <c r="F29" s="55"/>
      <c r="G29" s="55"/>
      <c r="H29" s="56"/>
    </row>
    <row r="30" spans="1:10" s="19" customFormat="1">
      <c r="A30" s="50"/>
      <c r="B30" s="51" t="s">
        <v>11</v>
      </c>
      <c r="C30" s="58" t="s">
        <v>6</v>
      </c>
      <c r="D30" s="53" t="s">
        <v>377</v>
      </c>
      <c r="E30" s="54"/>
      <c r="F30" s="55"/>
      <c r="G30" s="55"/>
      <c r="H30" s="56"/>
    </row>
    <row r="31" spans="1:10">
      <c r="A31" s="50">
        <f>A26+1</f>
        <v>11</v>
      </c>
      <c r="B31" s="51" t="s">
        <v>11</v>
      </c>
      <c r="C31" s="58" t="s">
        <v>12</v>
      </c>
      <c r="D31" s="53" t="s">
        <v>378</v>
      </c>
      <c r="E31" s="54" t="s">
        <v>4</v>
      </c>
      <c r="F31" s="55">
        <v>30</v>
      </c>
      <c r="G31" s="15"/>
      <c r="H31" s="56">
        <f>G31*F31</f>
        <v>0</v>
      </c>
      <c r="J31" s="11"/>
    </row>
    <row r="32" spans="1:10" s="3" customFormat="1">
      <c r="A32" s="50">
        <f t="shared" ref="A32" si="3">A31+1</f>
        <v>12</v>
      </c>
      <c r="B32" s="51" t="s">
        <v>11</v>
      </c>
      <c r="C32" s="58" t="s">
        <v>13</v>
      </c>
      <c r="D32" s="53" t="s">
        <v>379</v>
      </c>
      <c r="E32" s="54" t="s">
        <v>4</v>
      </c>
      <c r="F32" s="55">
        <v>20</v>
      </c>
      <c r="G32" s="15"/>
      <c r="H32" s="56">
        <f>G32*F32</f>
        <v>0</v>
      </c>
    </row>
    <row r="33" spans="1:10" s="12" customFormat="1">
      <c r="A33" s="50"/>
      <c r="B33" s="51" t="s">
        <v>11</v>
      </c>
      <c r="C33" s="58" t="s">
        <v>7</v>
      </c>
      <c r="D33" s="53" t="s">
        <v>380</v>
      </c>
      <c r="E33" s="54"/>
      <c r="F33" s="55"/>
      <c r="G33" s="55"/>
      <c r="H33" s="56"/>
    </row>
    <row r="34" spans="1:10" s="19" customFormat="1">
      <c r="A34" s="50">
        <f>A32+1</f>
        <v>13</v>
      </c>
      <c r="B34" s="51" t="s">
        <v>11</v>
      </c>
      <c r="C34" s="58" t="s">
        <v>14</v>
      </c>
      <c r="D34" s="53" t="s">
        <v>381</v>
      </c>
      <c r="E34" s="54" t="s">
        <v>4</v>
      </c>
      <c r="F34" s="55">
        <v>15</v>
      </c>
      <c r="G34" s="15"/>
      <c r="H34" s="56">
        <f>G34*F34</f>
        <v>0</v>
      </c>
    </row>
    <row r="35" spans="1:10">
      <c r="A35" s="50"/>
      <c r="B35" s="59"/>
      <c r="C35" s="60"/>
      <c r="D35" s="61" t="s">
        <v>382</v>
      </c>
      <c r="E35" s="62"/>
      <c r="F35" s="63"/>
      <c r="G35" s="63"/>
      <c r="H35" s="64">
        <f>SUM(H29:H34)</f>
        <v>0</v>
      </c>
      <c r="J35" s="11"/>
    </row>
    <row r="36" spans="1:10">
      <c r="A36" s="50"/>
      <c r="B36" s="51" t="s">
        <v>15</v>
      </c>
      <c r="C36" s="52"/>
      <c r="D36" s="57" t="s">
        <v>383</v>
      </c>
      <c r="E36" s="54"/>
      <c r="F36" s="55"/>
      <c r="G36" s="55"/>
      <c r="H36" s="56"/>
      <c r="J36" s="11"/>
    </row>
    <row r="37" spans="1:10">
      <c r="A37" s="50"/>
      <c r="B37" s="51" t="s">
        <v>15</v>
      </c>
      <c r="C37" s="58" t="s">
        <v>6</v>
      </c>
      <c r="D37" s="53" t="s">
        <v>384</v>
      </c>
      <c r="E37" s="54"/>
      <c r="F37" s="55"/>
      <c r="G37" s="55"/>
      <c r="H37" s="56"/>
      <c r="J37" s="11"/>
    </row>
    <row r="38" spans="1:10" ht="24">
      <c r="A38" s="50">
        <f>A34+1</f>
        <v>14</v>
      </c>
      <c r="B38" s="51" t="s">
        <v>15</v>
      </c>
      <c r="C38" s="58" t="s">
        <v>16</v>
      </c>
      <c r="D38" s="53" t="s">
        <v>385</v>
      </c>
      <c r="E38" s="54" t="s">
        <v>4</v>
      </c>
      <c r="F38" s="55">
        <v>20</v>
      </c>
      <c r="G38" s="15"/>
      <c r="H38" s="56">
        <f>G38*F38</f>
        <v>0</v>
      </c>
      <c r="J38" s="11"/>
    </row>
    <row r="39" spans="1:10" s="12" customFormat="1">
      <c r="A39" s="50"/>
      <c r="B39" s="59"/>
      <c r="C39" s="60"/>
      <c r="D39" s="61" t="s">
        <v>386</v>
      </c>
      <c r="E39" s="62"/>
      <c r="F39" s="63"/>
      <c r="G39" s="63"/>
      <c r="H39" s="64">
        <f>SUM(H36:H38)</f>
        <v>0</v>
      </c>
    </row>
    <row r="40" spans="1:10">
      <c r="A40" s="50"/>
      <c r="B40" s="51" t="s">
        <v>17</v>
      </c>
      <c r="C40" s="52"/>
      <c r="D40" s="57" t="s">
        <v>387</v>
      </c>
      <c r="E40" s="54"/>
      <c r="F40" s="55"/>
      <c r="G40" s="55"/>
      <c r="H40" s="56"/>
      <c r="J40" s="11"/>
    </row>
    <row r="41" spans="1:10">
      <c r="A41" s="50">
        <f>A38+1</f>
        <v>15</v>
      </c>
      <c r="B41" s="51" t="s">
        <v>17</v>
      </c>
      <c r="C41" s="58" t="s">
        <v>6</v>
      </c>
      <c r="D41" s="53" t="s">
        <v>388</v>
      </c>
      <c r="E41" s="54" t="s">
        <v>4</v>
      </c>
      <c r="F41" s="55">
        <v>100</v>
      </c>
      <c r="G41" s="15"/>
      <c r="H41" s="56">
        <f>G41*F41</f>
        <v>0</v>
      </c>
      <c r="J41" s="11"/>
    </row>
    <row r="42" spans="1:10">
      <c r="A42" s="50"/>
      <c r="B42" s="51" t="s">
        <v>17</v>
      </c>
      <c r="C42" s="58" t="s">
        <v>18</v>
      </c>
      <c r="D42" s="53" t="s">
        <v>389</v>
      </c>
      <c r="E42" s="54"/>
      <c r="F42" s="55"/>
      <c r="G42" s="55"/>
      <c r="H42" s="56"/>
      <c r="J42" s="11"/>
    </row>
    <row r="43" spans="1:10" s="3" customFormat="1">
      <c r="A43" s="50">
        <f>A41+1</f>
        <v>16</v>
      </c>
      <c r="B43" s="51" t="s">
        <v>17</v>
      </c>
      <c r="C43" s="58" t="s">
        <v>19</v>
      </c>
      <c r="D43" s="53" t="s">
        <v>390</v>
      </c>
      <c r="E43" s="54" t="s">
        <v>4</v>
      </c>
      <c r="F43" s="55">
        <v>20</v>
      </c>
      <c r="G43" s="15"/>
      <c r="H43" s="56">
        <f>G43*F43</f>
        <v>0</v>
      </c>
    </row>
    <row r="44" spans="1:10" s="19" customFormat="1">
      <c r="A44" s="50"/>
      <c r="B44" s="59"/>
      <c r="C44" s="60"/>
      <c r="D44" s="61" t="s">
        <v>391</v>
      </c>
      <c r="E44" s="62"/>
      <c r="F44" s="63"/>
      <c r="G44" s="63"/>
      <c r="H44" s="64">
        <f>SUM(H40:H43)</f>
        <v>0</v>
      </c>
    </row>
    <row r="45" spans="1:10">
      <c r="A45" s="50"/>
      <c r="B45" s="51" t="s">
        <v>20</v>
      </c>
      <c r="C45" s="52"/>
      <c r="D45" s="57" t="s">
        <v>392</v>
      </c>
      <c r="E45" s="54"/>
      <c r="F45" s="55"/>
      <c r="G45" s="55"/>
      <c r="H45" s="56"/>
      <c r="J45" s="11"/>
    </row>
    <row r="46" spans="1:10">
      <c r="A46" s="50"/>
      <c r="B46" s="51" t="s">
        <v>20</v>
      </c>
      <c r="C46" s="58" t="s">
        <v>3</v>
      </c>
      <c r="D46" s="53" t="s">
        <v>393</v>
      </c>
      <c r="E46" s="54"/>
      <c r="F46" s="55"/>
      <c r="G46" s="55"/>
      <c r="H46" s="56"/>
      <c r="J46" s="11"/>
    </row>
    <row r="47" spans="1:10">
      <c r="A47" s="50">
        <f>A43+1</f>
        <v>17</v>
      </c>
      <c r="B47" s="51" t="s">
        <v>20</v>
      </c>
      <c r="C47" s="58" t="s">
        <v>21</v>
      </c>
      <c r="D47" s="53" t="s">
        <v>394</v>
      </c>
      <c r="E47" s="54" t="s">
        <v>4</v>
      </c>
      <c r="F47" s="55">
        <v>150</v>
      </c>
      <c r="G47" s="15"/>
      <c r="H47" s="56">
        <f>G47*F47</f>
        <v>0</v>
      </c>
      <c r="J47" s="11"/>
    </row>
    <row r="48" spans="1:10" s="3" customFormat="1">
      <c r="A48" s="50"/>
      <c r="B48" s="51" t="s">
        <v>20</v>
      </c>
      <c r="C48" s="58" t="s">
        <v>5</v>
      </c>
      <c r="D48" s="53" t="s">
        <v>395</v>
      </c>
      <c r="E48" s="54"/>
      <c r="F48" s="55"/>
      <c r="G48" s="55"/>
      <c r="H48" s="56"/>
    </row>
    <row r="49" spans="1:10" s="12" customFormat="1">
      <c r="A49" s="50">
        <f>A47+1</f>
        <v>18</v>
      </c>
      <c r="B49" s="51" t="s">
        <v>20</v>
      </c>
      <c r="C49" s="58" t="s">
        <v>22</v>
      </c>
      <c r="D49" s="53" t="s">
        <v>396</v>
      </c>
      <c r="E49" s="54" t="s">
        <v>4</v>
      </c>
      <c r="F49" s="55">
        <v>100</v>
      </c>
      <c r="G49" s="15"/>
      <c r="H49" s="56">
        <f>G49*F49</f>
        <v>0</v>
      </c>
    </row>
    <row r="50" spans="1:10">
      <c r="A50" s="50"/>
      <c r="B50" s="59"/>
      <c r="C50" s="60"/>
      <c r="D50" s="61" t="s">
        <v>397</v>
      </c>
      <c r="E50" s="62"/>
      <c r="F50" s="63"/>
      <c r="G50" s="63"/>
      <c r="H50" s="64">
        <f>SUM(H45:H49)</f>
        <v>0</v>
      </c>
      <c r="J50" s="11"/>
    </row>
    <row r="51" spans="1:10">
      <c r="A51" s="50"/>
      <c r="B51" s="51" t="s">
        <v>23</v>
      </c>
      <c r="C51" s="52"/>
      <c r="D51" s="57" t="s">
        <v>398</v>
      </c>
      <c r="E51" s="54"/>
      <c r="F51" s="55"/>
      <c r="G51" s="55"/>
      <c r="H51" s="56"/>
      <c r="J51" s="11"/>
    </row>
    <row r="52" spans="1:10">
      <c r="A52" s="50"/>
      <c r="B52" s="51" t="s">
        <v>23</v>
      </c>
      <c r="C52" s="58" t="s">
        <v>6</v>
      </c>
      <c r="D52" s="53" t="s">
        <v>399</v>
      </c>
      <c r="E52" s="54"/>
      <c r="F52" s="55"/>
      <c r="G52" s="55"/>
      <c r="H52" s="56"/>
      <c r="J52" s="11"/>
    </row>
    <row r="53" spans="1:10">
      <c r="A53" s="50">
        <f>A49+1</f>
        <v>19</v>
      </c>
      <c r="B53" s="51" t="s">
        <v>23</v>
      </c>
      <c r="C53" s="58" t="s">
        <v>24</v>
      </c>
      <c r="D53" s="53" t="s">
        <v>400</v>
      </c>
      <c r="E53" s="54" t="s">
        <v>25</v>
      </c>
      <c r="F53" s="55">
        <v>1858.5</v>
      </c>
      <c r="G53" s="15"/>
      <c r="H53" s="56">
        <f>G53*F53</f>
        <v>0</v>
      </c>
      <c r="J53" s="11"/>
    </row>
    <row r="54" spans="1:10" s="3" customFormat="1" ht="24">
      <c r="A54" s="50">
        <f t="shared" ref="A54" si="4">A53+1</f>
        <v>20</v>
      </c>
      <c r="B54" s="51" t="s">
        <v>23</v>
      </c>
      <c r="C54" s="58" t="s">
        <v>12</v>
      </c>
      <c r="D54" s="53" t="s">
        <v>401</v>
      </c>
      <c r="E54" s="54" t="s">
        <v>25</v>
      </c>
      <c r="F54" s="55">
        <v>334530</v>
      </c>
      <c r="G54" s="15"/>
      <c r="H54" s="56">
        <f>G54*F54</f>
        <v>0</v>
      </c>
    </row>
    <row r="55" spans="1:10" s="19" customFormat="1">
      <c r="A55" s="92"/>
      <c r="B55" s="59"/>
      <c r="C55" s="60"/>
      <c r="D55" s="61" t="s">
        <v>402</v>
      </c>
      <c r="E55" s="62"/>
      <c r="F55" s="63"/>
      <c r="G55" s="63"/>
      <c r="H55" s="64">
        <f>SUM(H51:H54)</f>
        <v>0</v>
      </c>
    </row>
    <row r="56" spans="1:10">
      <c r="A56" s="50"/>
      <c r="B56" s="51" t="s">
        <v>26</v>
      </c>
      <c r="C56" s="52"/>
      <c r="D56" s="57" t="s">
        <v>403</v>
      </c>
      <c r="E56" s="54"/>
      <c r="F56" s="55"/>
      <c r="G56" s="55"/>
      <c r="H56" s="56"/>
      <c r="J56" s="11"/>
    </row>
    <row r="57" spans="1:10">
      <c r="A57" s="50"/>
      <c r="B57" s="51" t="s">
        <v>26</v>
      </c>
      <c r="C57" s="58" t="s">
        <v>3</v>
      </c>
      <c r="D57" s="53" t="s">
        <v>404</v>
      </c>
      <c r="E57" s="54"/>
      <c r="F57" s="55"/>
      <c r="G57" s="55"/>
      <c r="H57" s="56"/>
      <c r="J57" s="11"/>
    </row>
    <row r="58" spans="1:10">
      <c r="A58" s="50">
        <f>A54+1</f>
        <v>21</v>
      </c>
      <c r="B58" s="51" t="s">
        <v>26</v>
      </c>
      <c r="C58" s="58" t="s">
        <v>21</v>
      </c>
      <c r="D58" s="53" t="s">
        <v>405</v>
      </c>
      <c r="E58" s="54" t="s">
        <v>27</v>
      </c>
      <c r="F58" s="55">
        <v>20</v>
      </c>
      <c r="G58" s="15"/>
      <c r="H58" s="56">
        <f>G58*F58</f>
        <v>0</v>
      </c>
      <c r="J58" s="11"/>
    </row>
    <row r="59" spans="1:10" s="3" customFormat="1">
      <c r="A59" s="50"/>
      <c r="B59" s="51" t="s">
        <v>26</v>
      </c>
      <c r="C59" s="58" t="s">
        <v>5</v>
      </c>
      <c r="D59" s="53" t="s">
        <v>406</v>
      </c>
      <c r="E59" s="54"/>
      <c r="F59" s="55"/>
      <c r="G59" s="55"/>
      <c r="H59" s="56"/>
    </row>
    <row r="60" spans="1:10" s="12" customFormat="1">
      <c r="A60" s="50">
        <f>A58+1</f>
        <v>22</v>
      </c>
      <c r="B60" s="51" t="s">
        <v>26</v>
      </c>
      <c r="C60" s="58" t="s">
        <v>22</v>
      </c>
      <c r="D60" s="53" t="s">
        <v>407</v>
      </c>
      <c r="E60" s="54" t="s">
        <v>408</v>
      </c>
      <c r="F60" s="55">
        <v>60</v>
      </c>
      <c r="G60" s="15"/>
      <c r="H60" s="56">
        <f>G60*F60</f>
        <v>0</v>
      </c>
    </row>
    <row r="61" spans="1:10">
      <c r="A61" s="92"/>
      <c r="B61" s="59"/>
      <c r="C61" s="60"/>
      <c r="D61" s="61" t="s">
        <v>409</v>
      </c>
      <c r="E61" s="62"/>
      <c r="F61" s="63"/>
      <c r="G61" s="63"/>
      <c r="H61" s="64">
        <f>SUM(H56:H60)</f>
        <v>0</v>
      </c>
      <c r="J61" s="11"/>
    </row>
    <row r="62" spans="1:10">
      <c r="A62" s="50"/>
      <c r="B62" s="51" t="s">
        <v>28</v>
      </c>
      <c r="C62" s="52"/>
      <c r="D62" s="57" t="s">
        <v>410</v>
      </c>
      <c r="E62" s="54"/>
      <c r="F62" s="55"/>
      <c r="G62" s="55"/>
      <c r="H62" s="56"/>
      <c r="J62" s="11"/>
    </row>
    <row r="63" spans="1:10" s="12" customFormat="1">
      <c r="A63" s="50"/>
      <c r="B63" s="51" t="s">
        <v>29</v>
      </c>
      <c r="C63" s="52"/>
      <c r="D63" s="57" t="s">
        <v>411</v>
      </c>
      <c r="E63" s="54"/>
      <c r="F63" s="55"/>
      <c r="G63" s="55"/>
      <c r="H63" s="56"/>
    </row>
    <row r="64" spans="1:10" s="12" customFormat="1">
      <c r="A64" s="50"/>
      <c r="B64" s="51" t="s">
        <v>30</v>
      </c>
      <c r="C64" s="52"/>
      <c r="D64" s="57" t="s">
        <v>412</v>
      </c>
      <c r="E64" s="54"/>
      <c r="F64" s="55"/>
      <c r="G64" s="55"/>
      <c r="H64" s="56"/>
    </row>
    <row r="65" spans="1:15" s="19" customFormat="1">
      <c r="A65" s="50"/>
      <c r="B65" s="51" t="s">
        <v>30</v>
      </c>
      <c r="C65" s="58" t="s">
        <v>3</v>
      </c>
      <c r="D65" s="53" t="s">
        <v>413</v>
      </c>
      <c r="E65" s="54"/>
      <c r="F65" s="55"/>
      <c r="G65" s="55"/>
      <c r="H65" s="56"/>
    </row>
    <row r="66" spans="1:15" ht="48">
      <c r="A66" s="50">
        <f>A60+1</f>
        <v>23</v>
      </c>
      <c r="B66" s="51" t="s">
        <v>30</v>
      </c>
      <c r="C66" s="58" t="s">
        <v>31</v>
      </c>
      <c r="D66" s="53" t="s">
        <v>414</v>
      </c>
      <c r="E66" s="54" t="s">
        <v>32</v>
      </c>
      <c r="F66" s="15">
        <v>7387.3</v>
      </c>
      <c r="G66" s="15"/>
      <c r="H66" s="56">
        <f>G66*F66</f>
        <v>0</v>
      </c>
      <c r="J66" s="11"/>
    </row>
    <row r="67" spans="1:15" s="12" customFormat="1">
      <c r="A67" s="92"/>
      <c r="B67" s="59"/>
      <c r="C67" s="60"/>
      <c r="D67" s="198" t="s">
        <v>415</v>
      </c>
      <c r="E67" s="199"/>
      <c r="F67" s="214"/>
      <c r="G67" s="214"/>
      <c r="H67" s="200">
        <f>SUM(H64:H66)</f>
        <v>0</v>
      </c>
    </row>
    <row r="68" spans="1:15">
      <c r="A68" s="50"/>
      <c r="B68" s="51" t="s">
        <v>33</v>
      </c>
      <c r="C68" s="52"/>
      <c r="D68" s="57" t="s">
        <v>416</v>
      </c>
      <c r="E68" s="54"/>
      <c r="F68" s="55"/>
      <c r="G68" s="55"/>
      <c r="H68" s="56"/>
      <c r="J68" s="11"/>
    </row>
    <row r="69" spans="1:15">
      <c r="A69" s="50"/>
      <c r="B69" s="51" t="s">
        <v>33</v>
      </c>
      <c r="C69" s="58" t="s">
        <v>3</v>
      </c>
      <c r="D69" s="53" t="s">
        <v>417</v>
      </c>
      <c r="E69" s="54"/>
      <c r="F69" s="55"/>
      <c r="G69" s="55"/>
      <c r="H69" s="56"/>
      <c r="J69" s="11"/>
    </row>
    <row r="70" spans="1:15" ht="36">
      <c r="A70" s="50">
        <f>A66+1</f>
        <v>24</v>
      </c>
      <c r="B70" s="51" t="s">
        <v>33</v>
      </c>
      <c r="C70" s="58" t="s">
        <v>21</v>
      </c>
      <c r="D70" s="53" t="s">
        <v>418</v>
      </c>
      <c r="E70" s="54" t="s">
        <v>32</v>
      </c>
      <c r="F70" s="15">
        <v>7.8</v>
      </c>
      <c r="G70" s="15"/>
      <c r="H70" s="56">
        <f>G70*F70</f>
        <v>0</v>
      </c>
      <c r="J70" s="11"/>
    </row>
    <row r="71" spans="1:15" s="3" customFormat="1" ht="48">
      <c r="A71" s="50">
        <f t="shared" ref="A71" si="5">A70+1</f>
        <v>25</v>
      </c>
      <c r="B71" s="51" t="s">
        <v>33</v>
      </c>
      <c r="C71" s="58" t="s">
        <v>31</v>
      </c>
      <c r="D71" s="53" t="s">
        <v>419</v>
      </c>
      <c r="E71" s="54" t="s">
        <v>32</v>
      </c>
      <c r="F71" s="15">
        <v>54.07</v>
      </c>
      <c r="G71" s="15"/>
      <c r="H71" s="56">
        <f>G71*F71</f>
        <v>0</v>
      </c>
    </row>
    <row r="72" spans="1:15" s="19" customFormat="1">
      <c r="A72" s="92"/>
      <c r="B72" s="59"/>
      <c r="C72" s="60"/>
      <c r="D72" s="198" t="s">
        <v>420</v>
      </c>
      <c r="E72" s="199"/>
      <c r="F72" s="214"/>
      <c r="G72" s="214"/>
      <c r="H72" s="200">
        <f>SUM(H68:H71)</f>
        <v>0</v>
      </c>
      <c r="I72" s="3"/>
      <c r="J72" s="3"/>
    </row>
    <row r="73" spans="1:15">
      <c r="A73" s="50"/>
      <c r="B73" s="51" t="s">
        <v>34</v>
      </c>
      <c r="C73" s="52"/>
      <c r="D73" s="57" t="s">
        <v>421</v>
      </c>
      <c r="E73" s="54"/>
      <c r="F73" s="55"/>
      <c r="G73" s="55"/>
      <c r="H73" s="56"/>
      <c r="I73" s="19"/>
      <c r="J73" s="19"/>
      <c r="O73" s="3"/>
    </row>
    <row r="74" spans="1:15">
      <c r="A74" s="50"/>
      <c r="B74" s="51" t="s">
        <v>34</v>
      </c>
      <c r="C74" s="58" t="s">
        <v>3</v>
      </c>
      <c r="D74" s="53" t="s">
        <v>422</v>
      </c>
      <c r="E74" s="54"/>
      <c r="F74" s="55"/>
      <c r="G74" s="55"/>
      <c r="H74" s="56"/>
      <c r="I74" s="3"/>
      <c r="J74" s="3"/>
      <c r="O74" s="19"/>
    </row>
    <row r="75" spans="1:15">
      <c r="A75" s="50">
        <f>A71+1</f>
        <v>26</v>
      </c>
      <c r="B75" s="51" t="s">
        <v>34</v>
      </c>
      <c r="C75" s="58" t="s">
        <v>35</v>
      </c>
      <c r="D75" s="53" t="s">
        <v>423</v>
      </c>
      <c r="E75" s="54" t="s">
        <v>25</v>
      </c>
      <c r="F75" s="15">
        <v>70</v>
      </c>
      <c r="G75" s="15"/>
      <c r="H75" s="56">
        <f t="shared" ref="H75:H81" si="6">G75*F75</f>
        <v>0</v>
      </c>
      <c r="I75" s="19"/>
      <c r="J75" s="19"/>
      <c r="O75" s="3"/>
    </row>
    <row r="76" spans="1:15" s="3" customFormat="1">
      <c r="A76" s="50">
        <f t="shared" ref="A76:A81" si="7">A75+1</f>
        <v>27</v>
      </c>
      <c r="B76" s="51" t="s">
        <v>34</v>
      </c>
      <c r="C76" s="58" t="s">
        <v>36</v>
      </c>
      <c r="D76" s="53" t="s">
        <v>424</v>
      </c>
      <c r="E76" s="54" t="s">
        <v>25</v>
      </c>
      <c r="F76" s="15">
        <v>206.75</v>
      </c>
      <c r="G76" s="15"/>
      <c r="H76" s="56">
        <f t="shared" si="6"/>
        <v>0</v>
      </c>
      <c r="O76" s="19"/>
    </row>
    <row r="77" spans="1:15" s="12" customFormat="1">
      <c r="A77" s="50">
        <f t="shared" si="7"/>
        <v>28</v>
      </c>
      <c r="B77" s="51" t="s">
        <v>34</v>
      </c>
      <c r="C77" s="58" t="s">
        <v>37</v>
      </c>
      <c r="D77" s="53" t="s">
        <v>425</v>
      </c>
      <c r="E77" s="54" t="s">
        <v>38</v>
      </c>
      <c r="F77" s="15">
        <v>685</v>
      </c>
      <c r="G77" s="15"/>
      <c r="H77" s="56">
        <f t="shared" si="6"/>
        <v>0</v>
      </c>
      <c r="I77" s="19"/>
      <c r="J77" s="19"/>
      <c r="O77" s="3"/>
    </row>
    <row r="78" spans="1:15" s="19" customFormat="1">
      <c r="A78" s="50">
        <f t="shared" si="7"/>
        <v>29</v>
      </c>
      <c r="B78" s="51" t="s">
        <v>34</v>
      </c>
      <c r="C78" s="58" t="s">
        <v>39</v>
      </c>
      <c r="D78" s="53" t="s">
        <v>426</v>
      </c>
      <c r="E78" s="54" t="s">
        <v>25</v>
      </c>
      <c r="F78" s="15">
        <v>80.400000000000006</v>
      </c>
      <c r="G78" s="15"/>
      <c r="H78" s="56">
        <f t="shared" si="6"/>
        <v>0</v>
      </c>
      <c r="I78" s="3"/>
      <c r="J78" s="3"/>
    </row>
    <row r="79" spans="1:15">
      <c r="A79" s="50">
        <f t="shared" si="7"/>
        <v>30</v>
      </c>
      <c r="B79" s="51" t="s">
        <v>34</v>
      </c>
      <c r="C79" s="58" t="s">
        <v>40</v>
      </c>
      <c r="D79" s="53" t="s">
        <v>427</v>
      </c>
      <c r="E79" s="54" t="s">
        <v>25</v>
      </c>
      <c r="F79" s="15">
        <v>327.67</v>
      </c>
      <c r="G79" s="15"/>
      <c r="H79" s="56">
        <f t="shared" si="6"/>
        <v>0</v>
      </c>
      <c r="I79" s="19"/>
      <c r="J79" s="19"/>
      <c r="O79" s="3"/>
    </row>
    <row r="80" spans="1:15">
      <c r="A80" s="50">
        <f t="shared" si="7"/>
        <v>31</v>
      </c>
      <c r="B80" s="51" t="s">
        <v>34</v>
      </c>
      <c r="C80" s="58" t="s">
        <v>41</v>
      </c>
      <c r="D80" s="53" t="s">
        <v>428</v>
      </c>
      <c r="E80" s="54" t="s">
        <v>25</v>
      </c>
      <c r="F80" s="15">
        <v>13.2</v>
      </c>
      <c r="G80" s="15"/>
      <c r="H80" s="56">
        <f t="shared" si="6"/>
        <v>0</v>
      </c>
      <c r="I80" s="3"/>
      <c r="J80" s="3"/>
      <c r="O80" s="19"/>
    </row>
    <row r="81" spans="1:15">
      <c r="A81" s="50">
        <f t="shared" si="7"/>
        <v>32</v>
      </c>
      <c r="B81" s="51" t="s">
        <v>34</v>
      </c>
      <c r="C81" s="58" t="s">
        <v>5</v>
      </c>
      <c r="D81" s="53" t="s">
        <v>429</v>
      </c>
      <c r="E81" s="54" t="s">
        <v>25</v>
      </c>
      <c r="F81" s="15">
        <v>18.45</v>
      </c>
      <c r="G81" s="15"/>
      <c r="H81" s="56">
        <f t="shared" si="6"/>
        <v>0</v>
      </c>
      <c r="I81" s="19"/>
      <c r="J81" s="19"/>
      <c r="O81" s="3"/>
    </row>
    <row r="82" spans="1:15">
      <c r="A82" s="50"/>
      <c r="B82" s="51" t="s">
        <v>34</v>
      </c>
      <c r="C82" s="58" t="s">
        <v>42</v>
      </c>
      <c r="D82" s="53" t="s">
        <v>430</v>
      </c>
      <c r="E82" s="54"/>
      <c r="F82" s="55"/>
      <c r="G82" s="55"/>
      <c r="H82" s="56"/>
      <c r="I82" s="3"/>
      <c r="J82" s="3"/>
      <c r="O82" s="19"/>
    </row>
    <row r="83" spans="1:15">
      <c r="A83" s="50">
        <f>A81+1</f>
        <v>33</v>
      </c>
      <c r="B83" s="51" t="s">
        <v>34</v>
      </c>
      <c r="C83" s="58" t="s">
        <v>43</v>
      </c>
      <c r="D83" s="53" t="s">
        <v>431</v>
      </c>
      <c r="E83" s="54" t="s">
        <v>25</v>
      </c>
      <c r="F83" s="15">
        <v>188.1</v>
      </c>
      <c r="G83" s="15"/>
      <c r="H83" s="56">
        <f>G83*F83</f>
        <v>0</v>
      </c>
      <c r="I83" s="19"/>
      <c r="J83" s="19"/>
      <c r="O83" s="3"/>
    </row>
    <row r="84" spans="1:15">
      <c r="A84" s="50"/>
      <c r="B84" s="51" t="s">
        <v>34</v>
      </c>
      <c r="C84" s="58" t="s">
        <v>44</v>
      </c>
      <c r="D84" s="53" t="s">
        <v>432</v>
      </c>
      <c r="E84" s="54"/>
      <c r="F84" s="55"/>
      <c r="G84" s="55"/>
      <c r="H84" s="56"/>
      <c r="I84" s="3"/>
      <c r="J84" s="3"/>
    </row>
    <row r="85" spans="1:15">
      <c r="A85" s="50">
        <f>A83+1</f>
        <v>34</v>
      </c>
      <c r="B85" s="51" t="s">
        <v>34</v>
      </c>
      <c r="C85" s="58" t="s">
        <v>45</v>
      </c>
      <c r="D85" s="53" t="s">
        <v>433</v>
      </c>
      <c r="E85" s="54" t="s">
        <v>46</v>
      </c>
      <c r="F85" s="15">
        <v>281</v>
      </c>
      <c r="G85" s="15"/>
      <c r="H85" s="56">
        <f>G85*F85</f>
        <v>0</v>
      </c>
      <c r="I85" s="248"/>
      <c r="J85" s="248"/>
    </row>
    <row r="86" spans="1:15">
      <c r="A86" s="50"/>
      <c r="B86" s="51" t="s">
        <v>34</v>
      </c>
      <c r="C86" s="58" t="s">
        <v>47</v>
      </c>
      <c r="D86" s="53" t="s">
        <v>434</v>
      </c>
      <c r="E86" s="54"/>
      <c r="F86" s="55"/>
      <c r="G86" s="55"/>
      <c r="H86" s="56"/>
      <c r="I86" s="248"/>
      <c r="J86" s="248"/>
    </row>
    <row r="87" spans="1:15">
      <c r="A87" s="50">
        <f>A85+1</f>
        <v>35</v>
      </c>
      <c r="B87" s="51" t="s">
        <v>34</v>
      </c>
      <c r="C87" s="58" t="s">
        <v>48</v>
      </c>
      <c r="D87" s="53" t="s">
        <v>435</v>
      </c>
      <c r="E87" s="54" t="s">
        <v>49</v>
      </c>
      <c r="F87" s="15">
        <v>320</v>
      </c>
      <c r="G87" s="15"/>
      <c r="H87" s="56">
        <f>G87*F87</f>
        <v>0</v>
      </c>
      <c r="J87" s="11"/>
    </row>
    <row r="88" spans="1:15">
      <c r="A88" s="50">
        <f t="shared" ref="A88:A89" si="8">A87+1</f>
        <v>36</v>
      </c>
      <c r="B88" s="51" t="s">
        <v>34</v>
      </c>
      <c r="C88" s="58" t="s">
        <v>50</v>
      </c>
      <c r="D88" s="53" t="s">
        <v>436</v>
      </c>
      <c r="E88" s="54" t="s">
        <v>49</v>
      </c>
      <c r="F88" s="15">
        <v>320</v>
      </c>
      <c r="G88" s="15"/>
      <c r="H88" s="56">
        <f>G88*F88</f>
        <v>0</v>
      </c>
      <c r="J88" s="11"/>
    </row>
    <row r="89" spans="1:15">
      <c r="A89" s="50">
        <f t="shared" si="8"/>
        <v>37</v>
      </c>
      <c r="B89" s="51" t="s">
        <v>34</v>
      </c>
      <c r="C89" s="58" t="s">
        <v>51</v>
      </c>
      <c r="D89" s="53" t="s">
        <v>437</v>
      </c>
      <c r="E89" s="54" t="s">
        <v>49</v>
      </c>
      <c r="F89" s="15">
        <v>480</v>
      </c>
      <c r="G89" s="15"/>
      <c r="H89" s="56">
        <f>G89*F89</f>
        <v>0</v>
      </c>
      <c r="J89" s="11"/>
    </row>
    <row r="90" spans="1:15" ht="24">
      <c r="A90" s="50"/>
      <c r="B90" s="51" t="s">
        <v>34</v>
      </c>
      <c r="C90" s="58" t="s">
        <v>52</v>
      </c>
      <c r="D90" s="53" t="s">
        <v>438</v>
      </c>
      <c r="E90" s="54"/>
      <c r="F90" s="55"/>
      <c r="G90" s="55"/>
      <c r="H90" s="56"/>
      <c r="J90" s="11"/>
    </row>
    <row r="91" spans="1:15" ht="36">
      <c r="A91" s="50">
        <f>A89+1</f>
        <v>38</v>
      </c>
      <c r="B91" s="51" t="s">
        <v>34</v>
      </c>
      <c r="C91" s="58" t="s">
        <v>53</v>
      </c>
      <c r="D91" s="53" t="s">
        <v>439</v>
      </c>
      <c r="E91" s="54" t="s">
        <v>25</v>
      </c>
      <c r="F91" s="15">
        <v>5</v>
      </c>
      <c r="G91" s="15"/>
      <c r="H91" s="56">
        <f>G91*F91</f>
        <v>0</v>
      </c>
      <c r="J91" s="11"/>
    </row>
    <row r="92" spans="1:15">
      <c r="A92" s="50"/>
      <c r="B92" s="51" t="s">
        <v>34</v>
      </c>
      <c r="C92" s="58" t="s">
        <v>54</v>
      </c>
      <c r="D92" s="53" t="s">
        <v>440</v>
      </c>
      <c r="E92" s="54"/>
      <c r="F92" s="55"/>
      <c r="G92" s="55"/>
      <c r="H92" s="56"/>
      <c r="J92" s="11"/>
    </row>
    <row r="93" spans="1:15" ht="24">
      <c r="A93" s="50">
        <f>A91+1</f>
        <v>39</v>
      </c>
      <c r="B93" s="51" t="s">
        <v>34</v>
      </c>
      <c r="C93" s="58" t="s">
        <v>55</v>
      </c>
      <c r="D93" s="53" t="s">
        <v>441</v>
      </c>
      <c r="E93" s="54" t="s">
        <v>25</v>
      </c>
      <c r="F93" s="15">
        <v>5.18</v>
      </c>
      <c r="G93" s="15"/>
      <c r="H93" s="56">
        <f>G93*F93</f>
        <v>0</v>
      </c>
      <c r="J93" s="11"/>
    </row>
    <row r="94" spans="1:15">
      <c r="A94" s="50">
        <f t="shared" ref="A94:A96" si="9">A93+1</f>
        <v>40</v>
      </c>
      <c r="B94" s="51" t="s">
        <v>34</v>
      </c>
      <c r="C94" s="58" t="s">
        <v>56</v>
      </c>
      <c r="D94" s="53" t="s">
        <v>442</v>
      </c>
      <c r="E94" s="54" t="s">
        <v>443</v>
      </c>
      <c r="F94" s="15">
        <v>60.5</v>
      </c>
      <c r="G94" s="15"/>
      <c r="H94" s="56">
        <f>G94*F94</f>
        <v>0</v>
      </c>
      <c r="J94" s="11"/>
    </row>
    <row r="95" spans="1:15">
      <c r="A95" s="50">
        <f t="shared" si="9"/>
        <v>41</v>
      </c>
      <c r="B95" s="51" t="s">
        <v>34</v>
      </c>
      <c r="C95" s="58" t="s">
        <v>57</v>
      </c>
      <c r="D95" s="53" t="s">
        <v>444</v>
      </c>
      <c r="E95" s="54" t="s">
        <v>445</v>
      </c>
      <c r="F95" s="15">
        <v>1</v>
      </c>
      <c r="G95" s="15"/>
      <c r="H95" s="56">
        <f>G95*F95</f>
        <v>0</v>
      </c>
      <c r="J95" s="11"/>
    </row>
    <row r="96" spans="1:15">
      <c r="A96" s="50">
        <f t="shared" si="9"/>
        <v>42</v>
      </c>
      <c r="B96" s="51" t="s">
        <v>34</v>
      </c>
      <c r="C96" s="58" t="s">
        <v>58</v>
      </c>
      <c r="D96" s="53" t="s">
        <v>446</v>
      </c>
      <c r="E96" s="54" t="s">
        <v>25</v>
      </c>
      <c r="F96" s="15">
        <v>112</v>
      </c>
      <c r="G96" s="15"/>
      <c r="H96" s="56">
        <f>G96*F96</f>
        <v>0</v>
      </c>
      <c r="J96" s="11"/>
    </row>
    <row r="97" spans="1:10">
      <c r="A97" s="50"/>
      <c r="B97" s="59"/>
      <c r="C97" s="60"/>
      <c r="D97" s="198" t="s">
        <v>447</v>
      </c>
      <c r="E97" s="199"/>
      <c r="F97" s="214"/>
      <c r="G97" s="214"/>
      <c r="H97" s="200">
        <f>SUM(H73:H96)</f>
        <v>0</v>
      </c>
      <c r="J97" s="11"/>
    </row>
    <row r="98" spans="1:10">
      <c r="A98" s="50"/>
      <c r="B98" s="51" t="s">
        <v>59</v>
      </c>
      <c r="C98" s="52"/>
      <c r="D98" s="57" t="s">
        <v>448</v>
      </c>
      <c r="E98" s="54"/>
      <c r="F98" s="55"/>
      <c r="G98" s="55"/>
      <c r="H98" s="56"/>
      <c r="J98" s="11"/>
    </row>
    <row r="99" spans="1:10">
      <c r="A99" s="50"/>
      <c r="B99" s="51" t="s">
        <v>59</v>
      </c>
      <c r="C99" s="58" t="s">
        <v>3</v>
      </c>
      <c r="D99" s="53" t="s">
        <v>449</v>
      </c>
      <c r="E99" s="54"/>
      <c r="F99" s="55"/>
      <c r="G99" s="55"/>
      <c r="H99" s="56"/>
      <c r="J99" s="11"/>
    </row>
    <row r="100" spans="1:10" ht="24">
      <c r="A100" s="50">
        <f>A96+1</f>
        <v>43</v>
      </c>
      <c r="B100" s="51" t="s">
        <v>59</v>
      </c>
      <c r="C100" s="58" t="s">
        <v>60</v>
      </c>
      <c r="D100" s="53" t="s">
        <v>450</v>
      </c>
      <c r="E100" s="54" t="s">
        <v>61</v>
      </c>
      <c r="F100" s="15">
        <v>70580.12</v>
      </c>
      <c r="G100" s="15"/>
      <c r="H100" s="56">
        <f>G100*F100</f>
        <v>0</v>
      </c>
      <c r="J100" s="11"/>
    </row>
    <row r="101" spans="1:10" s="3" customFormat="1">
      <c r="A101" s="50"/>
      <c r="B101" s="51" t="s">
        <v>59</v>
      </c>
      <c r="C101" s="58" t="s">
        <v>5</v>
      </c>
      <c r="D101" s="53" t="s">
        <v>451</v>
      </c>
      <c r="E101" s="54"/>
      <c r="F101" s="55"/>
      <c r="G101" s="55"/>
      <c r="H101" s="56"/>
    </row>
    <row r="102" spans="1:10" s="12" customFormat="1" ht="24">
      <c r="A102" s="50">
        <f>A100+1</f>
        <v>44</v>
      </c>
      <c r="B102" s="51" t="s">
        <v>59</v>
      </c>
      <c r="C102" s="58" t="s">
        <v>62</v>
      </c>
      <c r="D102" s="53" t="s">
        <v>452</v>
      </c>
      <c r="E102" s="54" t="s">
        <v>61</v>
      </c>
      <c r="F102" s="15">
        <v>2296.9699999999998</v>
      </c>
      <c r="G102" s="15"/>
      <c r="H102" s="56">
        <f>G102*F102</f>
        <v>0</v>
      </c>
    </row>
    <row r="103" spans="1:10" s="19" customFormat="1" ht="24">
      <c r="A103" s="50">
        <f t="shared" ref="A103:A104" si="10">A102+1</f>
        <v>45</v>
      </c>
      <c r="B103" s="51" t="s">
        <v>59</v>
      </c>
      <c r="C103" s="58" t="s">
        <v>63</v>
      </c>
      <c r="D103" s="53" t="s">
        <v>453</v>
      </c>
      <c r="E103" s="54" t="s">
        <v>61</v>
      </c>
      <c r="F103" s="15">
        <v>199.68</v>
      </c>
      <c r="G103" s="15"/>
      <c r="H103" s="56">
        <f>G103*F103</f>
        <v>0</v>
      </c>
    </row>
    <row r="104" spans="1:10" ht="24">
      <c r="A104" s="50">
        <f t="shared" si="10"/>
        <v>46</v>
      </c>
      <c r="B104" s="51" t="s">
        <v>59</v>
      </c>
      <c r="C104" s="58" t="s">
        <v>64</v>
      </c>
      <c r="D104" s="53" t="s">
        <v>454</v>
      </c>
      <c r="E104" s="54" t="s">
        <v>61</v>
      </c>
      <c r="F104" s="15">
        <v>842.15</v>
      </c>
      <c r="G104" s="15"/>
      <c r="H104" s="56">
        <f>G104*F104</f>
        <v>0</v>
      </c>
      <c r="J104" s="11"/>
    </row>
    <row r="105" spans="1:10">
      <c r="A105" s="50"/>
      <c r="B105" s="51" t="s">
        <v>59</v>
      </c>
      <c r="C105" s="58" t="s">
        <v>6</v>
      </c>
      <c r="D105" s="53" t="s">
        <v>455</v>
      </c>
      <c r="E105" s="54"/>
      <c r="F105" s="55"/>
      <c r="G105" s="55"/>
      <c r="H105" s="56"/>
      <c r="J105" s="11"/>
    </row>
    <row r="106" spans="1:10" ht="24">
      <c r="A106" s="50">
        <f>A104+1</f>
        <v>47</v>
      </c>
      <c r="B106" s="51" t="s">
        <v>59</v>
      </c>
      <c r="C106" s="58" t="s">
        <v>65</v>
      </c>
      <c r="D106" s="53" t="s">
        <v>456</v>
      </c>
      <c r="E106" s="54" t="s">
        <v>61</v>
      </c>
      <c r="F106" s="15">
        <v>15</v>
      </c>
      <c r="G106" s="15"/>
      <c r="H106" s="56">
        <f>G106*F106</f>
        <v>0</v>
      </c>
      <c r="J106" s="11"/>
    </row>
    <row r="107" spans="1:10">
      <c r="A107" s="50"/>
      <c r="B107" s="59"/>
      <c r="C107" s="60"/>
      <c r="D107" s="198" t="s">
        <v>457</v>
      </c>
      <c r="E107" s="199"/>
      <c r="F107" s="214"/>
      <c r="G107" s="214"/>
      <c r="H107" s="200">
        <f>SUM(H98:H106)</f>
        <v>0</v>
      </c>
      <c r="J107" s="11"/>
    </row>
    <row r="108" spans="1:10">
      <c r="A108" s="50"/>
      <c r="B108" s="51" t="s">
        <v>66</v>
      </c>
      <c r="C108" s="52"/>
      <c r="D108" s="57" t="s">
        <v>458</v>
      </c>
      <c r="E108" s="54"/>
      <c r="F108" s="55"/>
      <c r="G108" s="55"/>
      <c r="H108" s="56"/>
      <c r="J108" s="11"/>
    </row>
    <row r="109" spans="1:10" s="12" customFormat="1">
      <c r="A109" s="50"/>
      <c r="B109" s="51" t="s">
        <v>67</v>
      </c>
      <c r="C109" s="52"/>
      <c r="D109" s="57" t="s">
        <v>459</v>
      </c>
      <c r="E109" s="54"/>
      <c r="F109" s="55"/>
      <c r="G109" s="55"/>
      <c r="H109" s="56"/>
    </row>
    <row r="110" spans="1:10" s="19" customFormat="1">
      <c r="A110" s="50"/>
      <c r="B110" s="51" t="s">
        <v>67</v>
      </c>
      <c r="C110" s="58" t="s">
        <v>3</v>
      </c>
      <c r="D110" s="53" t="s">
        <v>460</v>
      </c>
      <c r="E110" s="54"/>
      <c r="F110" s="55"/>
      <c r="G110" s="55"/>
      <c r="H110" s="56"/>
    </row>
    <row r="111" spans="1:10">
      <c r="A111" s="50">
        <f>A106+1</f>
        <v>48</v>
      </c>
      <c r="B111" s="51" t="s">
        <v>67</v>
      </c>
      <c r="C111" s="58" t="s">
        <v>21</v>
      </c>
      <c r="D111" s="53" t="s">
        <v>461</v>
      </c>
      <c r="E111" s="54" t="s">
        <v>408</v>
      </c>
      <c r="F111" s="55">
        <v>15</v>
      </c>
      <c r="G111" s="15"/>
      <c r="H111" s="56">
        <f>G111*F111</f>
        <v>0</v>
      </c>
      <c r="J111" s="11"/>
    </row>
    <row r="112" spans="1:10" s="12" customFormat="1">
      <c r="A112" s="189"/>
      <c r="B112" s="59"/>
      <c r="C112" s="60"/>
      <c r="D112" s="61" t="s">
        <v>462</v>
      </c>
      <c r="E112" s="62"/>
      <c r="F112" s="63"/>
      <c r="G112" s="63"/>
      <c r="H112" s="64">
        <f>SUM(H109:H111)</f>
        <v>0</v>
      </c>
    </row>
    <row r="113" spans="1:10">
      <c r="A113" s="190"/>
      <c r="B113" s="51" t="s">
        <v>68</v>
      </c>
      <c r="C113" s="52"/>
      <c r="D113" s="57" t="s">
        <v>463</v>
      </c>
      <c r="E113" s="54"/>
      <c r="F113" s="55"/>
      <c r="G113" s="55"/>
      <c r="H113" s="56"/>
      <c r="J113" s="11"/>
    </row>
    <row r="114" spans="1:10">
      <c r="A114" s="50"/>
      <c r="B114" s="51" t="s">
        <v>68</v>
      </c>
      <c r="C114" s="58" t="s">
        <v>3</v>
      </c>
      <c r="D114" s="53" t="s">
        <v>464</v>
      </c>
      <c r="E114" s="54"/>
      <c r="F114" s="55"/>
      <c r="G114" s="55"/>
      <c r="H114" s="56"/>
      <c r="J114" s="11"/>
    </row>
    <row r="115" spans="1:10" ht="24">
      <c r="A115" s="50">
        <f>A111+1</f>
        <v>49</v>
      </c>
      <c r="B115" s="51" t="s">
        <v>68</v>
      </c>
      <c r="C115" s="58" t="s">
        <v>69</v>
      </c>
      <c r="D115" s="53" t="s">
        <v>465</v>
      </c>
      <c r="E115" s="54" t="s">
        <v>32</v>
      </c>
      <c r="F115" s="55">
        <v>38353.5</v>
      </c>
      <c r="G115" s="15"/>
      <c r="H115" s="56">
        <f>G115*F115</f>
        <v>0</v>
      </c>
      <c r="J115" s="11"/>
    </row>
    <row r="116" spans="1:10" s="3" customFormat="1">
      <c r="A116" s="50">
        <f t="shared" ref="A116:A118" si="11">A115+1</f>
        <v>50</v>
      </c>
      <c r="B116" s="51" t="s">
        <v>68</v>
      </c>
      <c r="C116" s="58" t="s">
        <v>31</v>
      </c>
      <c r="D116" s="53" t="s">
        <v>466</v>
      </c>
      <c r="E116" s="54" t="s">
        <v>32</v>
      </c>
      <c r="F116" s="55">
        <v>2956.59</v>
      </c>
      <c r="G116" s="15"/>
      <c r="H116" s="56">
        <f>G116*F116</f>
        <v>0</v>
      </c>
    </row>
    <row r="117" spans="1:10" s="12" customFormat="1" ht="24">
      <c r="A117" s="50">
        <f t="shared" si="11"/>
        <v>51</v>
      </c>
      <c r="B117" s="51" t="s">
        <v>68</v>
      </c>
      <c r="C117" s="58" t="s">
        <v>70</v>
      </c>
      <c r="D117" s="53" t="s">
        <v>467</v>
      </c>
      <c r="E117" s="54" t="s">
        <v>32</v>
      </c>
      <c r="F117" s="55">
        <v>756.44</v>
      </c>
      <c r="G117" s="15"/>
      <c r="H117" s="56">
        <f>G117*F117</f>
        <v>0</v>
      </c>
    </row>
    <row r="118" spans="1:10" s="19" customFormat="1" ht="24">
      <c r="A118" s="50">
        <f t="shared" si="11"/>
        <v>52</v>
      </c>
      <c r="B118" s="51" t="s">
        <v>68</v>
      </c>
      <c r="C118" s="58" t="s">
        <v>35</v>
      </c>
      <c r="D118" s="53" t="s">
        <v>468</v>
      </c>
      <c r="E118" s="54" t="s">
        <v>32</v>
      </c>
      <c r="F118" s="55">
        <v>23357.06</v>
      </c>
      <c r="G118" s="15"/>
      <c r="H118" s="56">
        <f>G118*F118</f>
        <v>0</v>
      </c>
    </row>
    <row r="119" spans="1:10">
      <c r="A119" s="189"/>
      <c r="B119" s="59"/>
      <c r="C119" s="60"/>
      <c r="D119" s="61" t="s">
        <v>469</v>
      </c>
      <c r="E119" s="62"/>
      <c r="F119" s="63"/>
      <c r="G119" s="63"/>
      <c r="H119" s="64">
        <f>SUM(H113:H118)</f>
        <v>0</v>
      </c>
      <c r="J119" s="11"/>
    </row>
    <row r="120" spans="1:10">
      <c r="A120" s="190"/>
      <c r="B120" s="51" t="s">
        <v>71</v>
      </c>
      <c r="C120" s="52"/>
      <c r="D120" s="57" t="s">
        <v>470</v>
      </c>
      <c r="E120" s="54"/>
      <c r="F120" s="55"/>
      <c r="G120" s="55"/>
      <c r="H120" s="56"/>
      <c r="J120" s="11"/>
    </row>
    <row r="121" spans="1:10">
      <c r="A121" s="50"/>
      <c r="B121" s="51" t="s">
        <v>71</v>
      </c>
      <c r="C121" s="58" t="s">
        <v>3</v>
      </c>
      <c r="D121" s="53" t="s">
        <v>471</v>
      </c>
      <c r="E121" s="54"/>
      <c r="F121" s="55"/>
      <c r="G121" s="55"/>
      <c r="H121" s="56"/>
      <c r="J121" s="11"/>
    </row>
    <row r="122" spans="1:10">
      <c r="A122" s="50">
        <f>A118+1</f>
        <v>53</v>
      </c>
      <c r="B122" s="51" t="s">
        <v>71</v>
      </c>
      <c r="C122" s="58" t="s">
        <v>69</v>
      </c>
      <c r="D122" s="53" t="s">
        <v>472</v>
      </c>
      <c r="E122" s="54" t="s">
        <v>32</v>
      </c>
      <c r="F122" s="55">
        <v>38.840000000000003</v>
      </c>
      <c r="G122" s="15"/>
      <c r="H122" s="56">
        <f>G122*F122</f>
        <v>0</v>
      </c>
      <c r="J122" s="11"/>
    </row>
    <row r="123" spans="1:10" s="3" customFormat="1" ht="24">
      <c r="A123" s="50">
        <f t="shared" ref="A123" si="12">A122+1</f>
        <v>54</v>
      </c>
      <c r="B123" s="51" t="s">
        <v>71</v>
      </c>
      <c r="C123" s="58" t="s">
        <v>21</v>
      </c>
      <c r="D123" s="53" t="s">
        <v>473</v>
      </c>
      <c r="E123" s="54" t="s">
        <v>32</v>
      </c>
      <c r="F123" s="55">
        <v>580.44000000000005</v>
      </c>
      <c r="G123" s="15"/>
      <c r="H123" s="56">
        <f>G123*F123</f>
        <v>0</v>
      </c>
    </row>
    <row r="124" spans="1:10" s="12" customFormat="1">
      <c r="A124" s="50"/>
      <c r="B124" s="51" t="s">
        <v>71</v>
      </c>
      <c r="C124" s="58" t="s">
        <v>5</v>
      </c>
      <c r="D124" s="53" t="s">
        <v>474</v>
      </c>
      <c r="E124" s="54"/>
      <c r="F124" s="55"/>
      <c r="G124" s="55"/>
      <c r="H124" s="56"/>
    </row>
    <row r="125" spans="1:10" s="19" customFormat="1" ht="24">
      <c r="A125" s="50">
        <f>A123+1</f>
        <v>55</v>
      </c>
      <c r="B125" s="51" t="s">
        <v>71</v>
      </c>
      <c r="C125" s="58" t="s">
        <v>72</v>
      </c>
      <c r="D125" s="53" t="s">
        <v>475</v>
      </c>
      <c r="E125" s="54" t="s">
        <v>32</v>
      </c>
      <c r="F125" s="55">
        <v>199.55</v>
      </c>
      <c r="G125" s="15"/>
      <c r="H125" s="56">
        <f>G125*F125</f>
        <v>0</v>
      </c>
    </row>
    <row r="126" spans="1:10">
      <c r="A126" s="189"/>
      <c r="B126" s="59"/>
      <c r="C126" s="60"/>
      <c r="D126" s="61" t="s">
        <v>476</v>
      </c>
      <c r="E126" s="62"/>
      <c r="F126" s="63"/>
      <c r="G126" s="63"/>
      <c r="H126" s="64">
        <f>SUM(H120:H125)</f>
        <v>0</v>
      </c>
      <c r="J126" s="11"/>
    </row>
    <row r="127" spans="1:10">
      <c r="A127" s="190"/>
      <c r="B127" s="51" t="s">
        <v>73</v>
      </c>
      <c r="C127" s="52"/>
      <c r="D127" s="57" t="s">
        <v>477</v>
      </c>
      <c r="E127" s="54"/>
      <c r="F127" s="55"/>
      <c r="G127" s="55"/>
      <c r="H127" s="56"/>
      <c r="J127" s="11"/>
    </row>
    <row r="128" spans="1:10">
      <c r="A128" s="50"/>
      <c r="B128" s="51" t="s">
        <v>73</v>
      </c>
      <c r="C128" s="58" t="s">
        <v>3</v>
      </c>
      <c r="D128" s="53" t="s">
        <v>478</v>
      </c>
      <c r="E128" s="54"/>
      <c r="F128" s="55"/>
      <c r="G128" s="55"/>
      <c r="H128" s="56"/>
      <c r="J128" s="11"/>
    </row>
    <row r="129" spans="1:10">
      <c r="A129" s="50">
        <f>A125+1</f>
        <v>56</v>
      </c>
      <c r="B129" s="51" t="s">
        <v>73</v>
      </c>
      <c r="C129" s="58" t="s">
        <v>21</v>
      </c>
      <c r="D129" s="53" t="s">
        <v>479</v>
      </c>
      <c r="E129" s="54" t="s">
        <v>32</v>
      </c>
      <c r="F129" s="55">
        <v>436.67</v>
      </c>
      <c r="G129" s="15"/>
      <c r="H129" s="56">
        <f>G129*F129</f>
        <v>0</v>
      </c>
      <c r="J129" s="11"/>
    </row>
    <row r="130" spans="1:10" s="3" customFormat="1">
      <c r="A130" s="50"/>
      <c r="B130" s="51" t="s">
        <v>73</v>
      </c>
      <c r="C130" s="58" t="s">
        <v>5</v>
      </c>
      <c r="D130" s="53" t="s">
        <v>480</v>
      </c>
      <c r="E130" s="54"/>
      <c r="F130" s="55"/>
      <c r="G130" s="55"/>
      <c r="H130" s="56"/>
    </row>
    <row r="131" spans="1:10" s="12" customFormat="1">
      <c r="A131" s="50">
        <f>A129+10</f>
        <v>66</v>
      </c>
      <c r="B131" s="51" t="s">
        <v>73</v>
      </c>
      <c r="C131" s="58" t="s">
        <v>72</v>
      </c>
      <c r="D131" s="53" t="s">
        <v>481</v>
      </c>
      <c r="E131" s="54" t="s">
        <v>32</v>
      </c>
      <c r="F131" s="55">
        <v>50</v>
      </c>
      <c r="G131" s="15"/>
      <c r="H131" s="56">
        <f>G131*F131</f>
        <v>0</v>
      </c>
    </row>
    <row r="132" spans="1:10" s="19" customFormat="1">
      <c r="A132" s="50">
        <f t="shared" ref="A132:A134" si="13">A131+1</f>
        <v>67</v>
      </c>
      <c r="B132" s="51" t="s">
        <v>73</v>
      </c>
      <c r="C132" s="58" t="s">
        <v>22</v>
      </c>
      <c r="D132" s="53" t="s">
        <v>482</v>
      </c>
      <c r="E132" s="54" t="s">
        <v>32</v>
      </c>
      <c r="F132" s="55">
        <v>3354.19</v>
      </c>
      <c r="G132" s="15"/>
      <c r="H132" s="56">
        <f>G132*F132</f>
        <v>0</v>
      </c>
    </row>
    <row r="133" spans="1:10">
      <c r="A133" s="50">
        <f t="shared" si="13"/>
        <v>68</v>
      </c>
      <c r="B133" s="51" t="s">
        <v>73</v>
      </c>
      <c r="C133" s="58" t="s">
        <v>42</v>
      </c>
      <c r="D133" s="53" t="s">
        <v>483</v>
      </c>
      <c r="E133" s="54" t="s">
        <v>25</v>
      </c>
      <c r="F133" s="55">
        <v>1175</v>
      </c>
      <c r="G133" s="15"/>
      <c r="H133" s="56">
        <f>G133*F133</f>
        <v>0</v>
      </c>
      <c r="J133" s="11"/>
    </row>
    <row r="134" spans="1:10">
      <c r="A134" s="50">
        <f t="shared" si="13"/>
        <v>69</v>
      </c>
      <c r="B134" s="51" t="s">
        <v>73</v>
      </c>
      <c r="C134" s="58" t="s">
        <v>47</v>
      </c>
      <c r="D134" s="53" t="s">
        <v>484</v>
      </c>
      <c r="E134" s="54" t="s">
        <v>32</v>
      </c>
      <c r="F134" s="55">
        <v>10.64</v>
      </c>
      <c r="G134" s="15"/>
      <c r="H134" s="56">
        <f>G134*F134</f>
        <v>0</v>
      </c>
      <c r="J134" s="11"/>
    </row>
    <row r="135" spans="1:10">
      <c r="A135" s="50"/>
      <c r="B135" s="59"/>
      <c r="C135" s="60"/>
      <c r="D135" s="61" t="s">
        <v>485</v>
      </c>
      <c r="E135" s="62"/>
      <c r="F135" s="63"/>
      <c r="G135" s="63"/>
      <c r="H135" s="64">
        <f>SUM(H127:H134)</f>
        <v>0</v>
      </c>
      <c r="J135" s="11"/>
    </row>
    <row r="136" spans="1:10">
      <c r="A136" s="50"/>
      <c r="B136" s="51" t="s">
        <v>74</v>
      </c>
      <c r="C136" s="52"/>
      <c r="D136" s="57" t="s">
        <v>486</v>
      </c>
      <c r="E136" s="54"/>
      <c r="F136" s="55"/>
      <c r="G136" s="55"/>
      <c r="H136" s="56"/>
      <c r="J136" s="11"/>
    </row>
    <row r="137" spans="1:10" s="12" customFormat="1">
      <c r="A137" s="50"/>
      <c r="B137" s="51" t="s">
        <v>75</v>
      </c>
      <c r="C137" s="52"/>
      <c r="D137" s="57" t="s">
        <v>487</v>
      </c>
      <c r="E137" s="54"/>
      <c r="F137" s="55"/>
      <c r="G137" s="55"/>
      <c r="H137" s="56"/>
    </row>
    <row r="138" spans="1:10" s="19" customFormat="1" ht="24">
      <c r="A138" s="50"/>
      <c r="B138" s="51" t="s">
        <v>75</v>
      </c>
      <c r="C138" s="58" t="s">
        <v>5</v>
      </c>
      <c r="D138" s="53" t="s">
        <v>488</v>
      </c>
      <c r="E138" s="54"/>
      <c r="F138" s="55"/>
      <c r="G138" s="55"/>
      <c r="H138" s="56"/>
    </row>
    <row r="139" spans="1:10" ht="24">
      <c r="A139" s="50">
        <f>A134+1</f>
        <v>70</v>
      </c>
      <c r="B139" s="51" t="s">
        <v>75</v>
      </c>
      <c r="C139" s="58" t="s">
        <v>76</v>
      </c>
      <c r="D139" s="53" t="s">
        <v>488</v>
      </c>
      <c r="E139" s="54" t="s">
        <v>32</v>
      </c>
      <c r="F139" s="15">
        <v>1333.59</v>
      </c>
      <c r="G139" s="15"/>
      <c r="H139" s="56">
        <f>G139*F139</f>
        <v>0</v>
      </c>
      <c r="J139" s="11"/>
    </row>
    <row r="140" spans="1:10" s="3" customFormat="1">
      <c r="A140" s="50"/>
      <c r="B140" s="51" t="s">
        <v>75</v>
      </c>
      <c r="C140" s="58" t="s">
        <v>42</v>
      </c>
      <c r="D140" s="53" t="s">
        <v>489</v>
      </c>
      <c r="E140" s="54"/>
      <c r="F140" s="55"/>
      <c r="G140" s="55"/>
      <c r="H140" s="56"/>
    </row>
    <row r="141" spans="1:10" s="12" customFormat="1" ht="24">
      <c r="A141" s="50">
        <f>A139+1</f>
        <v>71</v>
      </c>
      <c r="B141" s="51" t="s">
        <v>75</v>
      </c>
      <c r="C141" s="58" t="s">
        <v>43</v>
      </c>
      <c r="D141" s="53" t="s">
        <v>490</v>
      </c>
      <c r="E141" s="54" t="s">
        <v>32</v>
      </c>
      <c r="F141" s="15">
        <v>1729.56</v>
      </c>
      <c r="G141" s="15"/>
      <c r="H141" s="56">
        <f>G141*F141</f>
        <v>0</v>
      </c>
    </row>
    <row r="142" spans="1:10" s="19" customFormat="1">
      <c r="A142" s="50"/>
      <c r="B142" s="51" t="s">
        <v>75</v>
      </c>
      <c r="C142" s="58" t="s">
        <v>44</v>
      </c>
      <c r="D142" s="53" t="s">
        <v>491</v>
      </c>
      <c r="E142" s="54"/>
      <c r="F142" s="55"/>
      <c r="G142" s="55"/>
      <c r="H142" s="56"/>
    </row>
    <row r="143" spans="1:10">
      <c r="A143" s="50">
        <f>A141+1</f>
        <v>72</v>
      </c>
      <c r="B143" s="51" t="s">
        <v>75</v>
      </c>
      <c r="C143" s="58" t="s">
        <v>45</v>
      </c>
      <c r="D143" s="53" t="s">
        <v>492</v>
      </c>
      <c r="E143" s="54" t="s">
        <v>32</v>
      </c>
      <c r="F143" s="15">
        <v>1586.07</v>
      </c>
      <c r="G143" s="15"/>
      <c r="H143" s="56">
        <f>G143*F143</f>
        <v>0</v>
      </c>
      <c r="J143" s="11"/>
    </row>
    <row r="144" spans="1:10">
      <c r="A144" s="50"/>
      <c r="B144" s="51" t="s">
        <v>75</v>
      </c>
      <c r="C144" s="58" t="s">
        <v>47</v>
      </c>
      <c r="D144" s="53" t="s">
        <v>493</v>
      </c>
      <c r="E144" s="54"/>
      <c r="F144" s="55"/>
      <c r="G144" s="55"/>
      <c r="H144" s="56"/>
      <c r="J144" s="11"/>
    </row>
    <row r="145" spans="1:10">
      <c r="A145" s="50">
        <f>A143+1</f>
        <v>73</v>
      </c>
      <c r="B145" s="51" t="s">
        <v>75</v>
      </c>
      <c r="C145" s="58" t="s">
        <v>77</v>
      </c>
      <c r="D145" s="53" t="s">
        <v>494</v>
      </c>
      <c r="E145" s="54" t="s">
        <v>443</v>
      </c>
      <c r="F145" s="15">
        <v>449.9</v>
      </c>
      <c r="G145" s="15"/>
      <c r="H145" s="56">
        <f>G145*F145</f>
        <v>0</v>
      </c>
      <c r="J145" s="11"/>
    </row>
    <row r="146" spans="1:10">
      <c r="A146" s="50"/>
      <c r="B146" s="59"/>
      <c r="C146" s="60"/>
      <c r="D146" s="198" t="s">
        <v>495</v>
      </c>
      <c r="E146" s="199"/>
      <c r="F146" s="214"/>
      <c r="G146" s="214"/>
      <c r="H146" s="200">
        <f>SUM(H137:H145)</f>
        <v>0</v>
      </c>
      <c r="J146" s="11"/>
    </row>
    <row r="147" spans="1:10" ht="24">
      <c r="A147" s="50"/>
      <c r="B147" s="51" t="s">
        <v>78</v>
      </c>
      <c r="C147" s="52"/>
      <c r="D147" s="57" t="s">
        <v>496</v>
      </c>
      <c r="E147" s="54"/>
      <c r="F147" s="55"/>
      <c r="G147" s="55"/>
      <c r="H147" s="56"/>
      <c r="J147" s="11"/>
    </row>
    <row r="148" spans="1:10">
      <c r="A148" s="50"/>
      <c r="B148" s="51" t="s">
        <v>78</v>
      </c>
      <c r="C148" s="58" t="s">
        <v>3</v>
      </c>
      <c r="D148" s="53" t="s">
        <v>497</v>
      </c>
      <c r="E148" s="54"/>
      <c r="F148" s="55"/>
      <c r="G148" s="55"/>
      <c r="H148" s="56"/>
      <c r="J148" s="11"/>
    </row>
    <row r="149" spans="1:10" ht="24">
      <c r="A149" s="50">
        <f>A145+1</f>
        <v>74</v>
      </c>
      <c r="B149" s="51" t="s">
        <v>78</v>
      </c>
      <c r="C149" s="58" t="s">
        <v>21</v>
      </c>
      <c r="D149" s="53" t="s">
        <v>498</v>
      </c>
      <c r="E149" s="54" t="s">
        <v>32</v>
      </c>
      <c r="F149" s="15">
        <v>17.07</v>
      </c>
      <c r="G149" s="15"/>
      <c r="H149" s="56">
        <f>G149*F149</f>
        <v>0</v>
      </c>
      <c r="J149" s="11"/>
    </row>
    <row r="150" spans="1:10" s="12" customFormat="1">
      <c r="A150" s="50"/>
      <c r="B150" s="59"/>
      <c r="C150" s="60"/>
      <c r="D150" s="198" t="s">
        <v>499</v>
      </c>
      <c r="E150" s="199"/>
      <c r="F150" s="214"/>
      <c r="G150" s="214"/>
      <c r="H150" s="200">
        <f>SUM(H147:H149)</f>
        <v>0</v>
      </c>
    </row>
    <row r="151" spans="1:10">
      <c r="A151" s="50"/>
      <c r="B151" s="51" t="s">
        <v>79</v>
      </c>
      <c r="C151" s="52"/>
      <c r="D151" s="57" t="s">
        <v>500</v>
      </c>
      <c r="E151" s="54"/>
      <c r="F151" s="55"/>
      <c r="G151" s="55"/>
      <c r="H151" s="56"/>
      <c r="J151" s="11"/>
    </row>
    <row r="152" spans="1:10" s="12" customFormat="1">
      <c r="A152" s="50"/>
      <c r="B152" s="51" t="s">
        <v>80</v>
      </c>
      <c r="C152" s="52"/>
      <c r="D152" s="57" t="s">
        <v>501</v>
      </c>
      <c r="E152" s="54"/>
      <c r="F152" s="55"/>
      <c r="G152" s="55"/>
      <c r="H152" s="56"/>
    </row>
    <row r="153" spans="1:10" s="19" customFormat="1">
      <c r="A153" s="50"/>
      <c r="B153" s="51" t="s">
        <v>80</v>
      </c>
      <c r="C153" s="58" t="s">
        <v>3</v>
      </c>
      <c r="D153" s="53" t="s">
        <v>502</v>
      </c>
      <c r="E153" s="54"/>
      <c r="F153" s="55"/>
      <c r="G153" s="55"/>
      <c r="H153" s="56"/>
    </row>
    <row r="154" spans="1:10">
      <c r="A154" s="50">
        <f>A149+1</f>
        <v>75</v>
      </c>
      <c r="B154" s="51" t="s">
        <v>80</v>
      </c>
      <c r="C154" s="58" t="s">
        <v>31</v>
      </c>
      <c r="D154" s="53" t="s">
        <v>503</v>
      </c>
      <c r="E154" s="54" t="s">
        <v>81</v>
      </c>
      <c r="F154" s="15">
        <v>462973.95</v>
      </c>
      <c r="G154" s="15"/>
      <c r="H154" s="56">
        <f t="shared" ref="H154:H162" si="14">G154*F154</f>
        <v>0</v>
      </c>
      <c r="J154" s="11"/>
    </row>
    <row r="155" spans="1:10" s="3" customFormat="1">
      <c r="A155" s="50">
        <f t="shared" ref="A155:A162" si="15">A154+1</f>
        <v>76</v>
      </c>
      <c r="B155" s="51" t="s">
        <v>80</v>
      </c>
      <c r="C155" s="58" t="s">
        <v>82</v>
      </c>
      <c r="D155" s="53" t="s">
        <v>504</v>
      </c>
      <c r="E155" s="54" t="s">
        <v>505</v>
      </c>
      <c r="F155" s="15">
        <v>37</v>
      </c>
      <c r="G155" s="15"/>
      <c r="H155" s="56">
        <f t="shared" si="14"/>
        <v>0</v>
      </c>
    </row>
    <row r="156" spans="1:10" s="12" customFormat="1">
      <c r="A156" s="50">
        <f t="shared" si="15"/>
        <v>77</v>
      </c>
      <c r="B156" s="51" t="s">
        <v>80</v>
      </c>
      <c r="C156" s="58" t="s">
        <v>60</v>
      </c>
      <c r="D156" s="53" t="s">
        <v>506</v>
      </c>
      <c r="E156" s="54" t="s">
        <v>505</v>
      </c>
      <c r="F156" s="15">
        <v>27</v>
      </c>
      <c r="G156" s="15"/>
      <c r="H156" s="56">
        <f t="shared" si="14"/>
        <v>0</v>
      </c>
    </row>
    <row r="157" spans="1:10" s="19" customFormat="1">
      <c r="A157" s="50">
        <f t="shared" si="15"/>
        <v>78</v>
      </c>
      <c r="B157" s="51" t="s">
        <v>80</v>
      </c>
      <c r="C157" s="58" t="s">
        <v>36</v>
      </c>
      <c r="D157" s="53" t="s">
        <v>507</v>
      </c>
      <c r="E157" s="54" t="s">
        <v>505</v>
      </c>
      <c r="F157" s="15">
        <v>40</v>
      </c>
      <c r="G157" s="15"/>
      <c r="H157" s="56">
        <f t="shared" si="14"/>
        <v>0</v>
      </c>
    </row>
    <row r="158" spans="1:10">
      <c r="A158" s="50">
        <f t="shared" si="15"/>
        <v>79</v>
      </c>
      <c r="B158" s="51" t="s">
        <v>80</v>
      </c>
      <c r="C158" s="58" t="s">
        <v>37</v>
      </c>
      <c r="D158" s="53" t="s">
        <v>508</v>
      </c>
      <c r="E158" s="54" t="s">
        <v>505</v>
      </c>
      <c r="F158" s="15">
        <v>8</v>
      </c>
      <c r="G158" s="15"/>
      <c r="H158" s="56">
        <f t="shared" si="14"/>
        <v>0</v>
      </c>
      <c r="J158" s="11"/>
    </row>
    <row r="159" spans="1:10">
      <c r="A159" s="50">
        <f t="shared" si="15"/>
        <v>80</v>
      </c>
      <c r="B159" s="51" t="s">
        <v>80</v>
      </c>
      <c r="C159" s="58" t="s">
        <v>83</v>
      </c>
      <c r="D159" s="53" t="s">
        <v>509</v>
      </c>
      <c r="E159" s="54" t="s">
        <v>505</v>
      </c>
      <c r="F159" s="15">
        <v>14</v>
      </c>
      <c r="G159" s="15"/>
      <c r="H159" s="56">
        <f t="shared" si="14"/>
        <v>0</v>
      </c>
      <c r="J159" s="11"/>
    </row>
    <row r="160" spans="1:10">
      <c r="A160" s="50">
        <f t="shared" si="15"/>
        <v>81</v>
      </c>
      <c r="B160" s="51" t="s">
        <v>80</v>
      </c>
      <c r="C160" s="58" t="s">
        <v>39</v>
      </c>
      <c r="D160" s="53" t="s">
        <v>510</v>
      </c>
      <c r="E160" s="54" t="s">
        <v>505</v>
      </c>
      <c r="F160" s="15">
        <v>8</v>
      </c>
      <c r="G160" s="15"/>
      <c r="H160" s="56">
        <f t="shared" si="14"/>
        <v>0</v>
      </c>
      <c r="J160" s="11"/>
    </row>
    <row r="161" spans="1:10">
      <c r="A161" s="50">
        <f t="shared" si="15"/>
        <v>82</v>
      </c>
      <c r="B161" s="51" t="s">
        <v>80</v>
      </c>
      <c r="C161" s="58" t="s">
        <v>84</v>
      </c>
      <c r="D161" s="53" t="s">
        <v>511</v>
      </c>
      <c r="E161" s="54" t="s">
        <v>505</v>
      </c>
      <c r="F161" s="15">
        <v>152</v>
      </c>
      <c r="G161" s="15"/>
      <c r="H161" s="56">
        <f t="shared" si="14"/>
        <v>0</v>
      </c>
      <c r="J161" s="11"/>
    </row>
    <row r="162" spans="1:10">
      <c r="A162" s="50">
        <f t="shared" si="15"/>
        <v>83</v>
      </c>
      <c r="B162" s="51" t="s">
        <v>80</v>
      </c>
      <c r="C162" s="58" t="s">
        <v>85</v>
      </c>
      <c r="D162" s="53" t="s">
        <v>512</v>
      </c>
      <c r="E162" s="54" t="s">
        <v>505</v>
      </c>
      <c r="F162" s="15">
        <v>32</v>
      </c>
      <c r="G162" s="15"/>
      <c r="H162" s="56">
        <f t="shared" si="14"/>
        <v>0</v>
      </c>
      <c r="J162" s="11"/>
    </row>
    <row r="163" spans="1:10">
      <c r="A163" s="50"/>
      <c r="B163" s="59"/>
      <c r="C163" s="60"/>
      <c r="D163" s="198" t="s">
        <v>513</v>
      </c>
      <c r="E163" s="199"/>
      <c r="F163" s="214"/>
      <c r="G163" s="214"/>
      <c r="H163" s="200">
        <f>SUM(H152:H162)</f>
        <v>0</v>
      </c>
      <c r="J163" s="11"/>
    </row>
    <row r="164" spans="1:10">
      <c r="A164" s="50"/>
      <c r="B164" s="51" t="s">
        <v>86</v>
      </c>
      <c r="C164" s="52"/>
      <c r="D164" s="57" t="s">
        <v>514</v>
      </c>
      <c r="E164" s="54"/>
      <c r="F164" s="55"/>
      <c r="G164" s="55"/>
      <c r="H164" s="56"/>
      <c r="J164" s="11"/>
    </row>
    <row r="165" spans="1:10">
      <c r="A165" s="50"/>
      <c r="B165" s="51" t="s">
        <v>86</v>
      </c>
      <c r="C165" s="58" t="s">
        <v>3</v>
      </c>
      <c r="D165" s="53" t="s">
        <v>515</v>
      </c>
      <c r="E165" s="54"/>
      <c r="F165" s="55"/>
      <c r="G165" s="55"/>
      <c r="H165" s="56"/>
      <c r="J165" s="11"/>
    </row>
    <row r="166" spans="1:10">
      <c r="A166" s="50">
        <f>A162+1</f>
        <v>84</v>
      </c>
      <c r="B166" s="51" t="s">
        <v>86</v>
      </c>
      <c r="C166" s="58" t="s">
        <v>69</v>
      </c>
      <c r="D166" s="53" t="s">
        <v>516</v>
      </c>
      <c r="E166" s="54" t="s">
        <v>81</v>
      </c>
      <c r="F166" s="15">
        <v>60317.71</v>
      </c>
      <c r="G166" s="15"/>
      <c r="H166" s="56">
        <f>G166*F166</f>
        <v>0</v>
      </c>
      <c r="J166" s="11"/>
    </row>
    <row r="167" spans="1:10" s="12" customFormat="1">
      <c r="A167" s="50"/>
      <c r="B167" s="59"/>
      <c r="C167" s="60"/>
      <c r="D167" s="198" t="s">
        <v>517</v>
      </c>
      <c r="E167" s="199"/>
      <c r="F167" s="214"/>
      <c r="G167" s="214"/>
      <c r="H167" s="200">
        <f>SUM(H164:H166)</f>
        <v>0</v>
      </c>
    </row>
    <row r="168" spans="1:10">
      <c r="A168" s="50"/>
      <c r="B168" s="51" t="s">
        <v>87</v>
      </c>
      <c r="C168" s="52"/>
      <c r="D168" s="57" t="s">
        <v>518</v>
      </c>
      <c r="E168" s="54"/>
      <c r="F168" s="55"/>
      <c r="G168" s="55"/>
      <c r="H168" s="56"/>
      <c r="J168" s="11"/>
    </row>
    <row r="169" spans="1:10">
      <c r="A169" s="50"/>
      <c r="B169" s="51" t="s">
        <v>87</v>
      </c>
      <c r="C169" s="58" t="s">
        <v>3</v>
      </c>
      <c r="D169" s="53" t="s">
        <v>519</v>
      </c>
      <c r="E169" s="54"/>
      <c r="F169" s="55"/>
      <c r="G169" s="55"/>
      <c r="H169" s="56"/>
      <c r="J169" s="11"/>
    </row>
    <row r="170" spans="1:10">
      <c r="A170" s="50">
        <f>A166+1</f>
        <v>85</v>
      </c>
      <c r="B170" s="51" t="s">
        <v>87</v>
      </c>
      <c r="C170" s="58" t="s">
        <v>21</v>
      </c>
      <c r="D170" s="53" t="s">
        <v>520</v>
      </c>
      <c r="E170" s="54" t="s">
        <v>81</v>
      </c>
      <c r="F170" s="15">
        <v>767</v>
      </c>
      <c r="G170" s="15"/>
      <c r="H170" s="56">
        <f>G170*F170</f>
        <v>0</v>
      </c>
      <c r="J170" s="11"/>
    </row>
    <row r="171" spans="1:10" s="12" customFormat="1">
      <c r="A171" s="50"/>
      <c r="B171" s="59"/>
      <c r="C171" s="60"/>
      <c r="D171" s="198" t="s">
        <v>521</v>
      </c>
      <c r="E171" s="199"/>
      <c r="F171" s="214"/>
      <c r="G171" s="214"/>
      <c r="H171" s="200">
        <f>SUM(H168:H170)</f>
        <v>0</v>
      </c>
    </row>
    <row r="172" spans="1:10" ht="24">
      <c r="A172" s="50"/>
      <c r="B172" s="51" t="s">
        <v>88</v>
      </c>
      <c r="C172" s="52"/>
      <c r="D172" s="57" t="s">
        <v>522</v>
      </c>
      <c r="E172" s="54"/>
      <c r="F172" s="55"/>
      <c r="G172" s="55"/>
      <c r="H172" s="56"/>
      <c r="J172" s="11"/>
    </row>
    <row r="173" spans="1:10" s="12" customFormat="1">
      <c r="A173" s="50"/>
      <c r="B173" s="51" t="s">
        <v>89</v>
      </c>
      <c r="C173" s="52"/>
      <c r="D173" s="57" t="s">
        <v>523</v>
      </c>
      <c r="E173" s="54"/>
      <c r="F173" s="55"/>
      <c r="G173" s="55"/>
      <c r="H173" s="56"/>
    </row>
    <row r="174" spans="1:10" s="19" customFormat="1">
      <c r="A174" s="50"/>
      <c r="B174" s="51" t="s">
        <v>89</v>
      </c>
      <c r="C174" s="58" t="s">
        <v>47</v>
      </c>
      <c r="D174" s="53" t="s">
        <v>524</v>
      </c>
      <c r="E174" s="54"/>
      <c r="F174" s="55"/>
      <c r="G174" s="55"/>
      <c r="H174" s="56"/>
    </row>
    <row r="175" spans="1:10">
      <c r="A175" s="50">
        <f>A170+1</f>
        <v>86</v>
      </c>
      <c r="B175" s="51" t="s">
        <v>89</v>
      </c>
      <c r="C175" s="58" t="s">
        <v>90</v>
      </c>
      <c r="D175" s="53" t="s">
        <v>525</v>
      </c>
      <c r="E175" s="54" t="s">
        <v>32</v>
      </c>
      <c r="F175" s="15">
        <v>49.29</v>
      </c>
      <c r="G175" s="15"/>
      <c r="H175" s="56">
        <f>G175*F175</f>
        <v>0</v>
      </c>
      <c r="J175" s="11"/>
    </row>
    <row r="176" spans="1:10" s="3" customFormat="1" ht="24">
      <c r="A176" s="50"/>
      <c r="B176" s="51" t="s">
        <v>89</v>
      </c>
      <c r="C176" s="58" t="s">
        <v>56</v>
      </c>
      <c r="D176" s="53" t="s">
        <v>526</v>
      </c>
      <c r="E176" s="54"/>
      <c r="F176" s="55"/>
      <c r="G176" s="55"/>
      <c r="H176" s="56"/>
    </row>
    <row r="177" spans="1:10" s="12" customFormat="1" ht="36">
      <c r="A177" s="50">
        <f>A175+1</f>
        <v>87</v>
      </c>
      <c r="B177" s="51" t="s">
        <v>89</v>
      </c>
      <c r="C177" s="58" t="s">
        <v>91</v>
      </c>
      <c r="D177" s="53" t="s">
        <v>527</v>
      </c>
      <c r="E177" s="54" t="s">
        <v>32</v>
      </c>
      <c r="F177" s="15">
        <v>16.41</v>
      </c>
      <c r="G177" s="15"/>
      <c r="H177" s="56">
        <f>G177*F177</f>
        <v>0</v>
      </c>
    </row>
    <row r="178" spans="1:10">
      <c r="A178" s="50"/>
      <c r="B178" s="59"/>
      <c r="C178" s="60"/>
      <c r="D178" s="198" t="s">
        <v>528</v>
      </c>
      <c r="E178" s="199"/>
      <c r="F178" s="214"/>
      <c r="G178" s="214"/>
      <c r="H178" s="200">
        <f>SUM(H173:H177)</f>
        <v>0</v>
      </c>
      <c r="J178" s="11"/>
    </row>
    <row r="179" spans="1:10">
      <c r="A179" s="50"/>
      <c r="B179" s="51" t="s">
        <v>92</v>
      </c>
      <c r="C179" s="52"/>
      <c r="D179" s="57" t="s">
        <v>529</v>
      </c>
      <c r="E179" s="54"/>
      <c r="F179" s="55"/>
      <c r="G179" s="55"/>
      <c r="H179" s="56"/>
      <c r="J179" s="11"/>
    </row>
    <row r="180" spans="1:10">
      <c r="A180" s="50"/>
      <c r="B180" s="51" t="s">
        <v>92</v>
      </c>
      <c r="C180" s="58" t="s">
        <v>6</v>
      </c>
      <c r="D180" s="53" t="s">
        <v>530</v>
      </c>
      <c r="E180" s="54"/>
      <c r="F180" s="55"/>
      <c r="G180" s="55"/>
      <c r="H180" s="56"/>
      <c r="J180" s="11"/>
    </row>
    <row r="181" spans="1:10">
      <c r="A181" s="50">
        <f>A177+1</f>
        <v>88</v>
      </c>
      <c r="B181" s="51" t="s">
        <v>92</v>
      </c>
      <c r="C181" s="58" t="s">
        <v>12</v>
      </c>
      <c r="D181" s="53" t="s">
        <v>531</v>
      </c>
      <c r="E181" s="54" t="s">
        <v>25</v>
      </c>
      <c r="F181" s="15">
        <v>875.04</v>
      </c>
      <c r="G181" s="15"/>
      <c r="H181" s="56">
        <f>G181*F181</f>
        <v>0</v>
      </c>
      <c r="J181" s="11"/>
    </row>
    <row r="182" spans="1:10" s="3" customFormat="1">
      <c r="A182" s="50"/>
      <c r="B182" s="51" t="s">
        <v>92</v>
      </c>
      <c r="C182" s="58" t="s">
        <v>42</v>
      </c>
      <c r="D182" s="53" t="s">
        <v>532</v>
      </c>
      <c r="E182" s="54"/>
      <c r="F182" s="55"/>
      <c r="G182" s="55"/>
      <c r="H182" s="56"/>
    </row>
    <row r="183" spans="1:10" s="12" customFormat="1">
      <c r="A183" s="50">
        <f>A181+1</f>
        <v>89</v>
      </c>
      <c r="B183" s="51" t="s">
        <v>92</v>
      </c>
      <c r="C183" s="58" t="s">
        <v>93</v>
      </c>
      <c r="D183" s="53" t="s">
        <v>533</v>
      </c>
      <c r="E183" s="54" t="s">
        <v>25</v>
      </c>
      <c r="F183" s="15">
        <v>122.48</v>
      </c>
      <c r="G183" s="15"/>
      <c r="H183" s="56">
        <f>G183*F183</f>
        <v>0</v>
      </c>
    </row>
    <row r="184" spans="1:10" s="19" customFormat="1">
      <c r="A184" s="50">
        <f t="shared" ref="A184" si="16">A183+1</f>
        <v>90</v>
      </c>
      <c r="B184" s="51" t="s">
        <v>92</v>
      </c>
      <c r="C184" s="58" t="s">
        <v>58</v>
      </c>
      <c r="D184" s="53" t="s">
        <v>534</v>
      </c>
      <c r="E184" s="54" t="s">
        <v>505</v>
      </c>
      <c r="F184" s="15">
        <v>6</v>
      </c>
      <c r="G184" s="15"/>
      <c r="H184" s="56">
        <f>G184*F184</f>
        <v>0</v>
      </c>
    </row>
    <row r="185" spans="1:10">
      <c r="A185" s="50"/>
      <c r="B185" s="59"/>
      <c r="C185" s="60"/>
      <c r="D185" s="198" t="s">
        <v>535</v>
      </c>
      <c r="E185" s="199"/>
      <c r="F185" s="214"/>
      <c r="G185" s="214"/>
      <c r="H185" s="200">
        <f>SUM(H179:H184)</f>
        <v>0</v>
      </c>
      <c r="J185" s="11"/>
    </row>
    <row r="186" spans="1:10">
      <c r="A186" s="50"/>
      <c r="B186" s="51" t="s">
        <v>94</v>
      </c>
      <c r="C186" s="52"/>
      <c r="D186" s="57" t="s">
        <v>536</v>
      </c>
      <c r="E186" s="54"/>
      <c r="F186" s="55"/>
      <c r="G186" s="55"/>
      <c r="H186" s="56"/>
      <c r="J186" s="11"/>
    </row>
    <row r="187" spans="1:10" s="12" customFormat="1">
      <c r="A187" s="50"/>
      <c r="B187" s="51" t="s">
        <v>95</v>
      </c>
      <c r="C187" s="52"/>
      <c r="D187" s="57" t="s">
        <v>537</v>
      </c>
      <c r="E187" s="54"/>
      <c r="F187" s="55"/>
      <c r="G187" s="55"/>
      <c r="H187" s="56"/>
    </row>
    <row r="188" spans="1:10" s="19" customFormat="1">
      <c r="A188" s="50"/>
      <c r="B188" s="51" t="s">
        <v>95</v>
      </c>
      <c r="C188" s="58" t="s">
        <v>5</v>
      </c>
      <c r="D188" s="53" t="s">
        <v>538</v>
      </c>
      <c r="E188" s="54"/>
      <c r="F188" s="55"/>
      <c r="G188" s="55"/>
      <c r="H188" s="56"/>
    </row>
    <row r="189" spans="1:10">
      <c r="A189" s="50">
        <f>A184+1</f>
        <v>91</v>
      </c>
      <c r="B189" s="51" t="s">
        <v>95</v>
      </c>
      <c r="C189" s="58" t="s">
        <v>72</v>
      </c>
      <c r="D189" s="53" t="s">
        <v>539</v>
      </c>
      <c r="E189" s="54" t="s">
        <v>25</v>
      </c>
      <c r="F189" s="15">
        <v>1524.95</v>
      </c>
      <c r="G189" s="15"/>
      <c r="H189" s="56">
        <f>G189*F189</f>
        <v>0</v>
      </c>
      <c r="J189" s="11"/>
    </row>
    <row r="190" spans="1:10" s="3" customFormat="1">
      <c r="A190" s="50"/>
      <c r="B190" s="51" t="s">
        <v>95</v>
      </c>
      <c r="C190" s="58" t="s">
        <v>6</v>
      </c>
      <c r="D190" s="53" t="s">
        <v>540</v>
      </c>
      <c r="E190" s="54"/>
      <c r="F190" s="55"/>
      <c r="G190" s="55"/>
      <c r="H190" s="56"/>
    </row>
    <row r="191" spans="1:10" s="12" customFormat="1">
      <c r="A191" s="50">
        <f>A189+1</f>
        <v>92</v>
      </c>
      <c r="B191" s="51" t="s">
        <v>95</v>
      </c>
      <c r="C191" s="58" t="s">
        <v>24</v>
      </c>
      <c r="D191" s="53" t="s">
        <v>541</v>
      </c>
      <c r="E191" s="54" t="s">
        <v>25</v>
      </c>
      <c r="F191" s="15">
        <v>3098.08</v>
      </c>
      <c r="G191" s="15"/>
      <c r="H191" s="56">
        <f>G191*F191</f>
        <v>0</v>
      </c>
    </row>
    <row r="192" spans="1:10" s="19" customFormat="1">
      <c r="A192" s="50"/>
      <c r="B192" s="51" t="s">
        <v>95</v>
      </c>
      <c r="C192" s="58" t="s">
        <v>44</v>
      </c>
      <c r="D192" s="53" t="s">
        <v>542</v>
      </c>
      <c r="E192" s="54"/>
      <c r="F192" s="55"/>
      <c r="G192" s="55"/>
      <c r="H192" s="56"/>
    </row>
    <row r="193" spans="1:10">
      <c r="A193" s="50">
        <f>A191+1</f>
        <v>93</v>
      </c>
      <c r="B193" s="51" t="s">
        <v>95</v>
      </c>
      <c r="C193" s="58" t="s">
        <v>45</v>
      </c>
      <c r="D193" s="53" t="s">
        <v>543</v>
      </c>
      <c r="E193" s="54" t="s">
        <v>25</v>
      </c>
      <c r="F193" s="15">
        <v>50</v>
      </c>
      <c r="G193" s="15"/>
      <c r="H193" s="56">
        <f>G193*F193</f>
        <v>0</v>
      </c>
      <c r="J193" s="11"/>
    </row>
    <row r="194" spans="1:10">
      <c r="A194" s="50">
        <f t="shared" ref="A194" si="17">A193+1</f>
        <v>94</v>
      </c>
      <c r="B194" s="51" t="s">
        <v>95</v>
      </c>
      <c r="C194" s="58" t="s">
        <v>96</v>
      </c>
      <c r="D194" s="53" t="s">
        <v>544</v>
      </c>
      <c r="E194" s="54" t="s">
        <v>25</v>
      </c>
      <c r="F194" s="15">
        <v>582.84</v>
      </c>
      <c r="G194" s="15"/>
      <c r="H194" s="56">
        <f>G194*F194</f>
        <v>0</v>
      </c>
      <c r="J194" s="11"/>
    </row>
    <row r="195" spans="1:10">
      <c r="A195" s="50"/>
      <c r="B195" s="51" t="s">
        <v>95</v>
      </c>
      <c r="C195" s="58" t="s">
        <v>97</v>
      </c>
      <c r="D195" s="53" t="s">
        <v>545</v>
      </c>
      <c r="E195" s="54"/>
      <c r="F195" s="55"/>
      <c r="G195" s="55"/>
      <c r="H195" s="56"/>
      <c r="J195" s="11"/>
    </row>
    <row r="196" spans="1:10" ht="24">
      <c r="A196" s="50">
        <f>A194+1</f>
        <v>95</v>
      </c>
      <c r="B196" s="51" t="s">
        <v>95</v>
      </c>
      <c r="C196" s="58" t="s">
        <v>98</v>
      </c>
      <c r="D196" s="53" t="s">
        <v>546</v>
      </c>
      <c r="E196" s="54" t="s">
        <v>25</v>
      </c>
      <c r="F196" s="15">
        <v>2840.15</v>
      </c>
      <c r="G196" s="15"/>
      <c r="H196" s="56">
        <f>G196*F196</f>
        <v>0</v>
      </c>
      <c r="J196" s="11"/>
    </row>
    <row r="197" spans="1:10" ht="24">
      <c r="A197" s="50">
        <f t="shared" ref="A197" si="18">A196+1</f>
        <v>96</v>
      </c>
      <c r="B197" s="51" t="s">
        <v>95</v>
      </c>
      <c r="C197" s="58" t="s">
        <v>99</v>
      </c>
      <c r="D197" s="53" t="s">
        <v>547</v>
      </c>
      <c r="E197" s="54" t="s">
        <v>25</v>
      </c>
      <c r="F197" s="15">
        <v>291.22000000000003</v>
      </c>
      <c r="G197" s="15"/>
      <c r="H197" s="56">
        <f>G197*F197</f>
        <v>0</v>
      </c>
      <c r="J197" s="11"/>
    </row>
    <row r="198" spans="1:10">
      <c r="A198" s="50"/>
      <c r="B198" s="51" t="s">
        <v>95</v>
      </c>
      <c r="C198" s="58" t="s">
        <v>100</v>
      </c>
      <c r="D198" s="53" t="s">
        <v>548</v>
      </c>
      <c r="E198" s="54"/>
      <c r="F198" s="55"/>
      <c r="G198" s="55"/>
      <c r="H198" s="56"/>
      <c r="J198" s="11"/>
    </row>
    <row r="199" spans="1:10">
      <c r="A199" s="50">
        <f>A197+1</f>
        <v>97</v>
      </c>
      <c r="B199" s="51" t="s">
        <v>95</v>
      </c>
      <c r="C199" s="58" t="s">
        <v>101</v>
      </c>
      <c r="D199" s="53" t="s">
        <v>549</v>
      </c>
      <c r="E199" s="54" t="s">
        <v>505</v>
      </c>
      <c r="F199" s="15">
        <v>50</v>
      </c>
      <c r="G199" s="15"/>
      <c r="H199" s="56">
        <f>G199*F199</f>
        <v>0</v>
      </c>
      <c r="J199" s="11"/>
    </row>
    <row r="200" spans="1:10">
      <c r="A200" s="50">
        <f t="shared" ref="A200:A201" si="19">A199+1</f>
        <v>98</v>
      </c>
      <c r="B200" s="51" t="s">
        <v>95</v>
      </c>
      <c r="C200" s="58" t="s">
        <v>102</v>
      </c>
      <c r="D200" s="53" t="s">
        <v>550</v>
      </c>
      <c r="E200" s="54" t="s">
        <v>505</v>
      </c>
      <c r="F200" s="15">
        <v>50</v>
      </c>
      <c r="G200" s="15"/>
      <c r="H200" s="56">
        <f>G200*F200</f>
        <v>0</v>
      </c>
      <c r="J200" s="11"/>
    </row>
    <row r="201" spans="1:10">
      <c r="A201" s="50">
        <f t="shared" si="19"/>
        <v>99</v>
      </c>
      <c r="B201" s="51" t="s">
        <v>95</v>
      </c>
      <c r="C201" s="58" t="s">
        <v>103</v>
      </c>
      <c r="D201" s="53" t="s">
        <v>551</v>
      </c>
      <c r="E201" s="54" t="s">
        <v>505</v>
      </c>
      <c r="F201" s="15">
        <v>40</v>
      </c>
      <c r="G201" s="15"/>
      <c r="H201" s="56">
        <f>G201*F201</f>
        <v>0</v>
      </c>
      <c r="J201" s="11"/>
    </row>
    <row r="202" spans="1:10">
      <c r="A202" s="50"/>
      <c r="B202" s="51" t="s">
        <v>95</v>
      </c>
      <c r="C202" s="58" t="s">
        <v>104</v>
      </c>
      <c r="D202" s="53" t="s">
        <v>552</v>
      </c>
      <c r="E202" s="54"/>
      <c r="F202" s="55"/>
      <c r="G202" s="55"/>
      <c r="H202" s="56"/>
      <c r="J202" s="11"/>
    </row>
    <row r="203" spans="1:10">
      <c r="A203" s="50">
        <f>A201+1</f>
        <v>100</v>
      </c>
      <c r="B203" s="51" t="s">
        <v>95</v>
      </c>
      <c r="C203" s="58" t="s">
        <v>105</v>
      </c>
      <c r="D203" s="53" t="s">
        <v>553</v>
      </c>
      <c r="E203" s="54" t="s">
        <v>443</v>
      </c>
      <c r="F203" s="15">
        <v>200</v>
      </c>
      <c r="G203" s="15"/>
      <c r="H203" s="56">
        <f>G203*F203</f>
        <v>0</v>
      </c>
      <c r="J203" s="11"/>
    </row>
    <row r="204" spans="1:10">
      <c r="A204" s="50">
        <f t="shared" ref="A204" si="20">A203+1</f>
        <v>101</v>
      </c>
      <c r="B204" s="51" t="s">
        <v>95</v>
      </c>
      <c r="C204" s="58" t="s">
        <v>106</v>
      </c>
      <c r="D204" s="53" t="s">
        <v>554</v>
      </c>
      <c r="E204" s="54" t="s">
        <v>443</v>
      </c>
      <c r="F204" s="15">
        <v>150</v>
      </c>
      <c r="G204" s="15"/>
      <c r="H204" s="56">
        <f>G204*F204</f>
        <v>0</v>
      </c>
      <c r="J204" s="11"/>
    </row>
    <row r="205" spans="1:10">
      <c r="A205" s="50"/>
      <c r="B205" s="59"/>
      <c r="C205" s="60"/>
      <c r="D205" s="198" t="s">
        <v>555</v>
      </c>
      <c r="E205" s="199"/>
      <c r="F205" s="214"/>
      <c r="G205" s="214"/>
      <c r="H205" s="200">
        <f>SUM(H187:H204)</f>
        <v>0</v>
      </c>
      <c r="J205" s="11"/>
    </row>
    <row r="206" spans="1:10">
      <c r="A206" s="50"/>
      <c r="B206" s="51" t="s">
        <v>107</v>
      </c>
      <c r="C206" s="52"/>
      <c r="D206" s="57" t="s">
        <v>556</v>
      </c>
      <c r="E206" s="54"/>
      <c r="F206" s="55"/>
      <c r="G206" s="55"/>
      <c r="H206" s="56"/>
      <c r="J206" s="11"/>
    </row>
    <row r="207" spans="1:10">
      <c r="A207" s="50"/>
      <c r="B207" s="51" t="s">
        <v>107</v>
      </c>
      <c r="C207" s="58" t="s">
        <v>18</v>
      </c>
      <c r="D207" s="53" t="s">
        <v>557</v>
      </c>
      <c r="E207" s="54"/>
      <c r="F207" s="55"/>
      <c r="G207" s="55"/>
      <c r="H207" s="56"/>
      <c r="J207" s="11"/>
    </row>
    <row r="208" spans="1:10">
      <c r="A208" s="50">
        <f>A204+1</f>
        <v>102</v>
      </c>
      <c r="B208" s="51" t="s">
        <v>107</v>
      </c>
      <c r="C208" s="58" t="s">
        <v>108</v>
      </c>
      <c r="D208" s="53" t="s">
        <v>558</v>
      </c>
      <c r="E208" s="54" t="s">
        <v>25</v>
      </c>
      <c r="F208" s="15">
        <v>300</v>
      </c>
      <c r="G208" s="15"/>
      <c r="H208" s="56">
        <f>G208*F208</f>
        <v>0</v>
      </c>
      <c r="J208" s="11"/>
    </row>
    <row r="209" spans="1:10" s="12" customFormat="1">
      <c r="A209" s="50"/>
      <c r="B209" s="59"/>
      <c r="C209" s="60"/>
      <c r="D209" s="198" t="s">
        <v>559</v>
      </c>
      <c r="E209" s="199"/>
      <c r="F209" s="214"/>
      <c r="G209" s="214"/>
      <c r="H209" s="200">
        <f>SUM(H206:H208)</f>
        <v>0</v>
      </c>
    </row>
    <row r="210" spans="1:10">
      <c r="A210" s="50"/>
      <c r="B210" s="51" t="s">
        <v>109</v>
      </c>
      <c r="C210" s="52"/>
      <c r="D210" s="57" t="s">
        <v>560</v>
      </c>
      <c r="E210" s="54"/>
      <c r="F210" s="55"/>
      <c r="G210" s="55"/>
      <c r="H210" s="56"/>
      <c r="J210" s="11"/>
    </row>
    <row r="211" spans="1:10">
      <c r="A211" s="50"/>
      <c r="B211" s="51" t="s">
        <v>109</v>
      </c>
      <c r="C211" s="58" t="s">
        <v>3</v>
      </c>
      <c r="D211" s="53" t="s">
        <v>561</v>
      </c>
      <c r="E211" s="54"/>
      <c r="F211" s="55"/>
      <c r="G211" s="55"/>
      <c r="H211" s="56"/>
      <c r="J211" s="11"/>
    </row>
    <row r="212" spans="1:10">
      <c r="A212" s="50">
        <f>A208+1</f>
        <v>103</v>
      </c>
      <c r="B212" s="51" t="s">
        <v>109</v>
      </c>
      <c r="C212" s="58" t="s">
        <v>69</v>
      </c>
      <c r="D212" s="53" t="s">
        <v>562</v>
      </c>
      <c r="E212" s="54" t="s">
        <v>408</v>
      </c>
      <c r="F212" s="15">
        <v>110</v>
      </c>
      <c r="G212" s="15"/>
      <c r="H212" s="56">
        <f>G212*F212</f>
        <v>0</v>
      </c>
      <c r="J212" s="11"/>
    </row>
    <row r="213" spans="1:10" s="12" customFormat="1">
      <c r="A213" s="50"/>
      <c r="B213" s="59"/>
      <c r="C213" s="60"/>
      <c r="D213" s="198" t="s">
        <v>563</v>
      </c>
      <c r="E213" s="199"/>
      <c r="F213" s="214"/>
      <c r="G213" s="214"/>
      <c r="H213" s="200">
        <f>SUM(H210:H212)</f>
        <v>0</v>
      </c>
    </row>
    <row r="214" spans="1:10">
      <c r="A214" s="50"/>
      <c r="B214" s="51" t="s">
        <v>110</v>
      </c>
      <c r="C214" s="52"/>
      <c r="D214" s="57" t="s">
        <v>564</v>
      </c>
      <c r="E214" s="54"/>
      <c r="F214" s="55"/>
      <c r="G214" s="55"/>
      <c r="H214" s="56"/>
      <c r="J214" s="11"/>
    </row>
    <row r="215" spans="1:10" s="12" customFormat="1">
      <c r="A215" s="50"/>
      <c r="B215" s="51" t="s">
        <v>111</v>
      </c>
      <c r="C215" s="52"/>
      <c r="D215" s="57" t="s">
        <v>565</v>
      </c>
      <c r="E215" s="54"/>
      <c r="F215" s="55"/>
      <c r="G215" s="55"/>
      <c r="H215" s="56"/>
    </row>
    <row r="216" spans="1:10" s="19" customFormat="1">
      <c r="A216" s="50"/>
      <c r="B216" s="51" t="s">
        <v>111</v>
      </c>
      <c r="C216" s="58" t="s">
        <v>3</v>
      </c>
      <c r="D216" s="53" t="s">
        <v>566</v>
      </c>
      <c r="E216" s="54"/>
      <c r="F216" s="55"/>
      <c r="G216" s="55"/>
      <c r="H216" s="56"/>
    </row>
    <row r="217" spans="1:10">
      <c r="A217" s="50">
        <f>A212+1</f>
        <v>104</v>
      </c>
      <c r="B217" s="51" t="s">
        <v>111</v>
      </c>
      <c r="C217" s="58" t="s">
        <v>21</v>
      </c>
      <c r="D217" s="53" t="s">
        <v>567</v>
      </c>
      <c r="E217" s="54" t="s">
        <v>25</v>
      </c>
      <c r="F217" s="15">
        <v>3101.57</v>
      </c>
      <c r="G217" s="15"/>
      <c r="H217" s="56">
        <f>G217*F217</f>
        <v>0</v>
      </c>
      <c r="J217" s="11"/>
    </row>
    <row r="218" spans="1:10" s="12" customFormat="1">
      <c r="A218" s="50"/>
      <c r="B218" s="59"/>
      <c r="C218" s="60"/>
      <c r="D218" s="198" t="s">
        <v>568</v>
      </c>
      <c r="E218" s="199"/>
      <c r="F218" s="214"/>
      <c r="G218" s="214"/>
      <c r="H218" s="200">
        <f>SUM(H215:H217)</f>
        <v>0</v>
      </c>
    </row>
    <row r="219" spans="1:10">
      <c r="A219" s="50"/>
      <c r="B219" s="51" t="s">
        <v>112</v>
      </c>
      <c r="C219" s="52"/>
      <c r="D219" s="57" t="s">
        <v>569</v>
      </c>
      <c r="E219" s="54"/>
      <c r="F219" s="55"/>
      <c r="G219" s="55"/>
      <c r="H219" s="56"/>
      <c r="J219" s="11"/>
    </row>
    <row r="220" spans="1:10">
      <c r="A220" s="50"/>
      <c r="B220" s="51" t="s">
        <v>112</v>
      </c>
      <c r="C220" s="58" t="s">
        <v>3</v>
      </c>
      <c r="D220" s="53" t="s">
        <v>570</v>
      </c>
      <c r="E220" s="54"/>
      <c r="F220" s="55"/>
      <c r="G220" s="55"/>
      <c r="H220" s="56"/>
      <c r="J220" s="11"/>
    </row>
    <row r="221" spans="1:10">
      <c r="A221" s="50">
        <f>A217+1</f>
        <v>105</v>
      </c>
      <c r="B221" s="51" t="s">
        <v>112</v>
      </c>
      <c r="C221" s="58" t="s">
        <v>69</v>
      </c>
      <c r="D221" s="53" t="s">
        <v>571</v>
      </c>
      <c r="E221" s="54" t="s">
        <v>25</v>
      </c>
      <c r="F221" s="15">
        <v>5</v>
      </c>
      <c r="G221" s="15"/>
      <c r="H221" s="56">
        <f>G221*F221</f>
        <v>0</v>
      </c>
      <c r="J221" s="11"/>
    </row>
    <row r="222" spans="1:10" s="3" customFormat="1">
      <c r="A222" s="50"/>
      <c r="B222" s="51" t="s">
        <v>112</v>
      </c>
      <c r="C222" s="58" t="s">
        <v>6</v>
      </c>
      <c r="D222" s="53" t="s">
        <v>572</v>
      </c>
      <c r="E222" s="54"/>
      <c r="F222" s="55"/>
      <c r="G222" s="55"/>
      <c r="H222" s="56"/>
    </row>
    <row r="223" spans="1:10" s="12" customFormat="1">
      <c r="A223" s="50">
        <f>A221+1</f>
        <v>106</v>
      </c>
      <c r="B223" s="51" t="s">
        <v>112</v>
      </c>
      <c r="C223" s="58" t="s">
        <v>24</v>
      </c>
      <c r="D223" s="53" t="s">
        <v>573</v>
      </c>
      <c r="E223" s="54" t="s">
        <v>25</v>
      </c>
      <c r="F223" s="15">
        <v>595.1</v>
      </c>
      <c r="G223" s="15"/>
      <c r="H223" s="56">
        <f>G223*F223</f>
        <v>0</v>
      </c>
    </row>
    <row r="224" spans="1:10" s="19" customFormat="1">
      <c r="A224" s="50">
        <f t="shared" ref="A224:A227" si="21">A223+1</f>
        <v>107</v>
      </c>
      <c r="B224" s="51" t="s">
        <v>112</v>
      </c>
      <c r="C224" s="58" t="s">
        <v>12</v>
      </c>
      <c r="D224" s="53" t="s">
        <v>574</v>
      </c>
      <c r="E224" s="54" t="s">
        <v>25</v>
      </c>
      <c r="F224" s="15">
        <v>1548</v>
      </c>
      <c r="G224" s="15"/>
      <c r="H224" s="56">
        <f>G224*F224</f>
        <v>0</v>
      </c>
    </row>
    <row r="225" spans="1:10">
      <c r="A225" s="50">
        <f t="shared" si="21"/>
        <v>108</v>
      </c>
      <c r="B225" s="51" t="s">
        <v>112</v>
      </c>
      <c r="C225" s="58" t="s">
        <v>18</v>
      </c>
      <c r="D225" s="53" t="s">
        <v>575</v>
      </c>
      <c r="E225" s="54" t="s">
        <v>25</v>
      </c>
      <c r="F225" s="15">
        <v>2198.4</v>
      </c>
      <c r="G225" s="15"/>
      <c r="H225" s="56">
        <f>G225*F225</f>
        <v>0</v>
      </c>
      <c r="J225" s="11"/>
    </row>
    <row r="226" spans="1:10">
      <c r="A226" s="50">
        <f t="shared" si="21"/>
        <v>109</v>
      </c>
      <c r="B226" s="51" t="s">
        <v>112</v>
      </c>
      <c r="C226" s="58" t="s">
        <v>52</v>
      </c>
      <c r="D226" s="53" t="s">
        <v>576</v>
      </c>
      <c r="E226" s="54" t="s">
        <v>25</v>
      </c>
      <c r="F226" s="15">
        <v>100</v>
      </c>
      <c r="G226" s="15"/>
      <c r="H226" s="56">
        <f>G226*F226</f>
        <v>0</v>
      </c>
      <c r="J226" s="11"/>
    </row>
    <row r="227" spans="1:10">
      <c r="A227" s="50">
        <f t="shared" si="21"/>
        <v>110</v>
      </c>
      <c r="B227" s="51" t="s">
        <v>112</v>
      </c>
      <c r="C227" s="58" t="s">
        <v>54</v>
      </c>
      <c r="D227" s="53" t="s">
        <v>577</v>
      </c>
      <c r="E227" s="54" t="s">
        <v>25</v>
      </c>
      <c r="F227" s="15">
        <v>2617.06</v>
      </c>
      <c r="G227" s="15"/>
      <c r="H227" s="56">
        <f>G227*F227</f>
        <v>0</v>
      </c>
      <c r="J227" s="11"/>
    </row>
    <row r="228" spans="1:10">
      <c r="A228" s="50"/>
      <c r="B228" s="59"/>
      <c r="C228" s="60"/>
      <c r="D228" s="198" t="s">
        <v>578</v>
      </c>
      <c r="E228" s="199"/>
      <c r="F228" s="214"/>
      <c r="G228" s="214"/>
      <c r="H228" s="200">
        <f>SUM(H219:H227)</f>
        <v>0</v>
      </c>
      <c r="J228" s="11"/>
    </row>
    <row r="229" spans="1:10">
      <c r="A229" s="50"/>
      <c r="B229" s="51" t="s">
        <v>113</v>
      </c>
      <c r="C229" s="52"/>
      <c r="D229" s="57" t="s">
        <v>579</v>
      </c>
      <c r="E229" s="54"/>
      <c r="F229" s="55"/>
      <c r="G229" s="55"/>
      <c r="H229" s="56"/>
      <c r="J229" s="11"/>
    </row>
    <row r="230" spans="1:10">
      <c r="A230" s="50">
        <f>A227+1</f>
        <v>111</v>
      </c>
      <c r="B230" s="51" t="s">
        <v>113</v>
      </c>
      <c r="C230" s="58" t="s">
        <v>3</v>
      </c>
      <c r="D230" s="53" t="s">
        <v>580</v>
      </c>
      <c r="E230" s="54" t="s">
        <v>25</v>
      </c>
      <c r="F230" s="15">
        <v>332.8</v>
      </c>
      <c r="G230" s="15"/>
      <c r="H230" s="56">
        <f t="shared" ref="H230:H235" si="22">G230*F230</f>
        <v>0</v>
      </c>
      <c r="J230" s="11"/>
    </row>
    <row r="231" spans="1:10">
      <c r="A231" s="50">
        <f t="shared" ref="A231:A235" si="23">A230+1</f>
        <v>112</v>
      </c>
      <c r="B231" s="51" t="s">
        <v>113</v>
      </c>
      <c r="C231" s="58" t="s">
        <v>5</v>
      </c>
      <c r="D231" s="53" t="s">
        <v>581</v>
      </c>
      <c r="E231" s="54" t="s">
        <v>25</v>
      </c>
      <c r="F231" s="15">
        <v>332.8</v>
      </c>
      <c r="G231" s="15"/>
      <c r="H231" s="56">
        <f t="shared" si="22"/>
        <v>0</v>
      </c>
      <c r="J231" s="11"/>
    </row>
    <row r="232" spans="1:10" s="3" customFormat="1">
      <c r="A232" s="50">
        <f t="shared" si="23"/>
        <v>113</v>
      </c>
      <c r="B232" s="51" t="s">
        <v>113</v>
      </c>
      <c r="C232" s="58" t="s">
        <v>6</v>
      </c>
      <c r="D232" s="53" t="s">
        <v>582</v>
      </c>
      <c r="E232" s="54" t="s">
        <v>25</v>
      </c>
      <c r="F232" s="15">
        <v>89.2</v>
      </c>
      <c r="G232" s="15"/>
      <c r="H232" s="56">
        <f t="shared" si="22"/>
        <v>0</v>
      </c>
    </row>
    <row r="233" spans="1:10" s="12" customFormat="1">
      <c r="A233" s="50">
        <f t="shared" si="23"/>
        <v>114</v>
      </c>
      <c r="B233" s="51" t="s">
        <v>113</v>
      </c>
      <c r="C233" s="58" t="s">
        <v>18</v>
      </c>
      <c r="D233" s="53" t="s">
        <v>583</v>
      </c>
      <c r="E233" s="54" t="s">
        <v>25</v>
      </c>
      <c r="F233" s="15">
        <v>1141</v>
      </c>
      <c r="G233" s="15"/>
      <c r="H233" s="56">
        <f t="shared" si="22"/>
        <v>0</v>
      </c>
    </row>
    <row r="234" spans="1:10" s="19" customFormat="1">
      <c r="A234" s="50">
        <f t="shared" si="23"/>
        <v>115</v>
      </c>
      <c r="B234" s="51" t="s">
        <v>113</v>
      </c>
      <c r="C234" s="58" t="s">
        <v>42</v>
      </c>
      <c r="D234" s="53" t="s">
        <v>584</v>
      </c>
      <c r="E234" s="54" t="s">
        <v>25</v>
      </c>
      <c r="F234" s="15">
        <v>1711.5</v>
      </c>
      <c r="G234" s="15"/>
      <c r="H234" s="56">
        <f t="shared" si="22"/>
        <v>0</v>
      </c>
    </row>
    <row r="235" spans="1:10" ht="24">
      <c r="A235" s="50">
        <f t="shared" si="23"/>
        <v>116</v>
      </c>
      <c r="B235" s="51" t="s">
        <v>113</v>
      </c>
      <c r="C235" s="58" t="s">
        <v>47</v>
      </c>
      <c r="D235" s="53" t="s">
        <v>585</v>
      </c>
      <c r="E235" s="54" t="s">
        <v>25</v>
      </c>
      <c r="F235" s="15">
        <v>1141</v>
      </c>
      <c r="G235" s="15"/>
      <c r="H235" s="56">
        <f t="shared" si="22"/>
        <v>0</v>
      </c>
      <c r="J235" s="11"/>
    </row>
    <row r="236" spans="1:10">
      <c r="A236" s="50"/>
      <c r="B236" s="59"/>
      <c r="C236" s="60"/>
      <c r="D236" s="198" t="s">
        <v>586</v>
      </c>
      <c r="E236" s="199"/>
      <c r="F236" s="214"/>
      <c r="G236" s="214"/>
      <c r="H236" s="200">
        <f>SUM(H229:H235)</f>
        <v>0</v>
      </c>
      <c r="J236" s="11"/>
    </row>
    <row r="237" spans="1:10">
      <c r="A237" s="50"/>
      <c r="B237" s="51" t="s">
        <v>114</v>
      </c>
      <c r="C237" s="52"/>
      <c r="D237" s="57" t="s">
        <v>587</v>
      </c>
      <c r="E237" s="54"/>
      <c r="F237" s="55"/>
      <c r="G237" s="55"/>
      <c r="H237" s="56"/>
      <c r="J237" s="11"/>
    </row>
    <row r="238" spans="1:10">
      <c r="A238" s="50"/>
      <c r="B238" s="51" t="s">
        <v>114</v>
      </c>
      <c r="C238" s="58" t="s">
        <v>3</v>
      </c>
      <c r="D238" s="53" t="s">
        <v>588</v>
      </c>
      <c r="E238" s="54"/>
      <c r="F238" s="55"/>
      <c r="G238" s="55"/>
      <c r="H238" s="56"/>
      <c r="J238" s="11"/>
    </row>
    <row r="239" spans="1:10">
      <c r="A239" s="50">
        <f>A235+1</f>
        <v>117</v>
      </c>
      <c r="B239" s="51" t="s">
        <v>114</v>
      </c>
      <c r="C239" s="58" t="s">
        <v>69</v>
      </c>
      <c r="D239" s="53" t="s">
        <v>589</v>
      </c>
      <c r="E239" s="54" t="s">
        <v>25</v>
      </c>
      <c r="F239" s="15">
        <v>453.48</v>
      </c>
      <c r="G239" s="15"/>
      <c r="H239" s="56">
        <f>G239*F239</f>
        <v>0</v>
      </c>
      <c r="J239" s="11"/>
    </row>
    <row r="240" spans="1:10" s="3" customFormat="1">
      <c r="A240" s="50"/>
      <c r="B240" s="51" t="s">
        <v>114</v>
      </c>
      <c r="C240" s="58" t="s">
        <v>5</v>
      </c>
      <c r="D240" s="53" t="s">
        <v>590</v>
      </c>
      <c r="E240" s="54"/>
      <c r="F240" s="55"/>
      <c r="G240" s="55"/>
      <c r="H240" s="56"/>
    </row>
    <row r="241" spans="1:10" s="12" customFormat="1">
      <c r="A241" s="50">
        <f>A239+1</f>
        <v>118</v>
      </c>
      <c r="B241" s="51" t="s">
        <v>114</v>
      </c>
      <c r="C241" s="58" t="s">
        <v>22</v>
      </c>
      <c r="D241" s="53" t="s">
        <v>591</v>
      </c>
      <c r="E241" s="54" t="s">
        <v>25</v>
      </c>
      <c r="F241" s="15">
        <v>1156.8</v>
      </c>
      <c r="G241" s="15"/>
      <c r="H241" s="56">
        <f>G241*F241</f>
        <v>0</v>
      </c>
    </row>
    <row r="242" spans="1:10" s="19" customFormat="1">
      <c r="A242" s="50">
        <f t="shared" ref="A242" si="24">A241+1</f>
        <v>119</v>
      </c>
      <c r="B242" s="51" t="s">
        <v>114</v>
      </c>
      <c r="C242" s="58" t="s">
        <v>115</v>
      </c>
      <c r="D242" s="53" t="s">
        <v>592</v>
      </c>
      <c r="E242" s="54" t="s">
        <v>25</v>
      </c>
      <c r="F242" s="15">
        <v>148</v>
      </c>
      <c r="G242" s="15"/>
      <c r="H242" s="56">
        <f>G242*F242</f>
        <v>0</v>
      </c>
    </row>
    <row r="243" spans="1:10">
      <c r="A243" s="50"/>
      <c r="B243" s="59"/>
      <c r="C243" s="60"/>
      <c r="D243" s="198" t="s">
        <v>593</v>
      </c>
      <c r="E243" s="199"/>
      <c r="F243" s="214"/>
      <c r="G243" s="214"/>
      <c r="H243" s="200">
        <f>SUM(H237:H242)</f>
        <v>0</v>
      </c>
      <c r="J243" s="11"/>
    </row>
    <row r="244" spans="1:10">
      <c r="A244" s="50"/>
      <c r="B244" s="51" t="s">
        <v>116</v>
      </c>
      <c r="C244" s="52"/>
      <c r="D244" s="57" t="s">
        <v>594</v>
      </c>
      <c r="E244" s="54"/>
      <c r="F244" s="55"/>
      <c r="G244" s="55"/>
      <c r="H244" s="56"/>
      <c r="J244" s="11"/>
    </row>
    <row r="245" spans="1:10" s="12" customFormat="1">
      <c r="A245" s="50"/>
      <c r="B245" s="51" t="s">
        <v>117</v>
      </c>
      <c r="C245" s="52"/>
      <c r="D245" s="57" t="s">
        <v>595</v>
      </c>
      <c r="E245" s="54"/>
      <c r="F245" s="55"/>
      <c r="G245" s="55"/>
      <c r="H245" s="56"/>
    </row>
    <row r="246" spans="1:10" s="19" customFormat="1">
      <c r="A246" s="50"/>
      <c r="B246" s="51" t="s">
        <v>117</v>
      </c>
      <c r="C246" s="58" t="s">
        <v>3</v>
      </c>
      <c r="D246" s="53" t="s">
        <v>596</v>
      </c>
      <c r="E246" s="54"/>
      <c r="F246" s="55"/>
      <c r="G246" s="55"/>
      <c r="H246" s="56"/>
    </row>
    <row r="247" spans="1:10" ht="24">
      <c r="A247" s="50">
        <f>A242+1</f>
        <v>120</v>
      </c>
      <c r="B247" s="51" t="s">
        <v>117</v>
      </c>
      <c r="C247" s="58" t="s">
        <v>21</v>
      </c>
      <c r="D247" s="53" t="s">
        <v>597</v>
      </c>
      <c r="E247" s="54" t="s">
        <v>25</v>
      </c>
      <c r="F247" s="15">
        <v>28.08</v>
      </c>
      <c r="G247" s="15"/>
      <c r="H247" s="56">
        <f>G247*F247</f>
        <v>0</v>
      </c>
      <c r="J247" s="11"/>
    </row>
    <row r="248" spans="1:10" s="3" customFormat="1">
      <c r="A248" s="50"/>
      <c r="B248" s="51" t="s">
        <v>117</v>
      </c>
      <c r="C248" s="58" t="s">
        <v>5</v>
      </c>
      <c r="D248" s="53" t="s">
        <v>598</v>
      </c>
      <c r="E248" s="54"/>
      <c r="F248" s="55"/>
      <c r="G248" s="55"/>
      <c r="H248" s="56"/>
    </row>
    <row r="249" spans="1:10" s="12" customFormat="1">
      <c r="A249" s="50">
        <f>A247+1</f>
        <v>121</v>
      </c>
      <c r="B249" s="51" t="s">
        <v>117</v>
      </c>
      <c r="C249" s="58" t="s">
        <v>72</v>
      </c>
      <c r="D249" s="53" t="s">
        <v>599</v>
      </c>
      <c r="E249" s="54" t="s">
        <v>25</v>
      </c>
      <c r="F249" s="15">
        <v>459.03</v>
      </c>
      <c r="G249" s="15"/>
      <c r="H249" s="56">
        <f>G249*F249</f>
        <v>0</v>
      </c>
    </row>
    <row r="250" spans="1:10">
      <c r="A250" s="50"/>
      <c r="B250" s="59"/>
      <c r="C250" s="60"/>
      <c r="D250" s="198" t="s">
        <v>600</v>
      </c>
      <c r="E250" s="199"/>
      <c r="F250" s="214"/>
      <c r="G250" s="214"/>
      <c r="H250" s="200">
        <f>SUM(H245:H249)</f>
        <v>0</v>
      </c>
      <c r="J250" s="11"/>
    </row>
    <row r="251" spans="1:10">
      <c r="A251" s="50"/>
      <c r="B251" s="51" t="s">
        <v>118</v>
      </c>
      <c r="C251" s="52"/>
      <c r="D251" s="57" t="s">
        <v>601</v>
      </c>
      <c r="E251" s="54"/>
      <c r="F251" s="55"/>
      <c r="G251" s="55"/>
      <c r="H251" s="56"/>
      <c r="J251" s="11"/>
    </row>
    <row r="252" spans="1:10">
      <c r="A252" s="50"/>
      <c r="B252" s="51" t="s">
        <v>118</v>
      </c>
      <c r="C252" s="58" t="s">
        <v>3</v>
      </c>
      <c r="D252" s="53" t="s">
        <v>602</v>
      </c>
      <c r="E252" s="54"/>
      <c r="F252" s="55"/>
      <c r="G252" s="55"/>
      <c r="H252" s="56"/>
      <c r="J252" s="11"/>
    </row>
    <row r="253" spans="1:10">
      <c r="A253" s="50">
        <f>A249+1</f>
        <v>122</v>
      </c>
      <c r="B253" s="51" t="s">
        <v>118</v>
      </c>
      <c r="C253" s="58" t="s">
        <v>31</v>
      </c>
      <c r="D253" s="53" t="s">
        <v>603</v>
      </c>
      <c r="E253" s="54" t="s">
        <v>25</v>
      </c>
      <c r="F253" s="15">
        <v>100</v>
      </c>
      <c r="G253" s="15"/>
      <c r="H253" s="56">
        <f>G253*F253</f>
        <v>0</v>
      </c>
      <c r="J253" s="11"/>
    </row>
    <row r="254" spans="1:10" s="12" customFormat="1">
      <c r="A254" s="50"/>
      <c r="B254" s="59"/>
      <c r="C254" s="60"/>
      <c r="D254" s="198" t="s">
        <v>604</v>
      </c>
      <c r="E254" s="199"/>
      <c r="F254" s="214"/>
      <c r="G254" s="214"/>
      <c r="H254" s="200">
        <f>SUM(H251:H253)</f>
        <v>0</v>
      </c>
    </row>
    <row r="255" spans="1:10">
      <c r="A255" s="50"/>
      <c r="B255" s="51" t="s">
        <v>119</v>
      </c>
      <c r="C255" s="52"/>
      <c r="D255" s="57" t="s">
        <v>605</v>
      </c>
      <c r="E255" s="54"/>
      <c r="F255" s="55"/>
      <c r="G255" s="55"/>
      <c r="H255" s="56"/>
      <c r="J255" s="11"/>
    </row>
    <row r="256" spans="1:10" ht="24">
      <c r="A256" s="50"/>
      <c r="B256" s="51" t="s">
        <v>119</v>
      </c>
      <c r="C256" s="58" t="s">
        <v>5</v>
      </c>
      <c r="D256" s="53" t="s">
        <v>606</v>
      </c>
      <c r="E256" s="54"/>
      <c r="F256" s="55"/>
      <c r="G256" s="55"/>
      <c r="H256" s="56"/>
      <c r="J256" s="11"/>
    </row>
    <row r="257" spans="1:10" ht="36">
      <c r="A257" s="50">
        <f>A253+1</f>
        <v>123</v>
      </c>
      <c r="B257" s="51" t="s">
        <v>119</v>
      </c>
      <c r="C257" s="58" t="s">
        <v>22</v>
      </c>
      <c r="D257" s="53" t="s">
        <v>607</v>
      </c>
      <c r="E257" s="54" t="s">
        <v>25</v>
      </c>
      <c r="F257" s="15">
        <v>2932.57</v>
      </c>
      <c r="G257" s="15"/>
      <c r="H257" s="56">
        <f>G257*F257</f>
        <v>0</v>
      </c>
      <c r="J257" s="11"/>
    </row>
    <row r="258" spans="1:10" s="12" customFormat="1">
      <c r="A258" s="50"/>
      <c r="B258" s="59"/>
      <c r="C258" s="60"/>
      <c r="D258" s="198" t="s">
        <v>608</v>
      </c>
      <c r="E258" s="199"/>
      <c r="F258" s="214"/>
      <c r="G258" s="214"/>
      <c r="H258" s="200">
        <f>SUM(H255:H257)</f>
        <v>0</v>
      </c>
    </row>
    <row r="259" spans="1:10">
      <c r="A259" s="50"/>
      <c r="B259" s="51" t="s">
        <v>120</v>
      </c>
      <c r="C259" s="52"/>
      <c r="D259" s="57" t="s">
        <v>609</v>
      </c>
      <c r="E259" s="54"/>
      <c r="F259" s="55"/>
      <c r="G259" s="55"/>
      <c r="H259" s="56"/>
      <c r="J259" s="11"/>
    </row>
    <row r="260" spans="1:10">
      <c r="A260" s="50"/>
      <c r="B260" s="51" t="s">
        <v>120</v>
      </c>
      <c r="C260" s="58" t="s">
        <v>3</v>
      </c>
      <c r="D260" s="53" t="s">
        <v>610</v>
      </c>
      <c r="E260" s="54"/>
      <c r="F260" s="55"/>
      <c r="G260" s="55"/>
      <c r="H260" s="56"/>
      <c r="J260" s="11"/>
    </row>
    <row r="261" spans="1:10">
      <c r="A261" s="50">
        <f>A257+1</f>
        <v>124</v>
      </c>
      <c r="B261" s="51" t="s">
        <v>120</v>
      </c>
      <c r="C261" s="58" t="s">
        <v>82</v>
      </c>
      <c r="D261" s="53" t="s">
        <v>611</v>
      </c>
      <c r="E261" s="54" t="s">
        <v>25</v>
      </c>
      <c r="F261" s="15">
        <v>1449.48</v>
      </c>
      <c r="G261" s="15"/>
      <c r="H261" s="56">
        <f>G261*F261</f>
        <v>0</v>
      </c>
      <c r="J261" s="11"/>
    </row>
    <row r="262" spans="1:10" s="3" customFormat="1">
      <c r="A262" s="50">
        <f t="shared" ref="A262" si="25">A261+1</f>
        <v>125</v>
      </c>
      <c r="B262" s="51" t="s">
        <v>120</v>
      </c>
      <c r="C262" s="58" t="s">
        <v>60</v>
      </c>
      <c r="D262" s="53" t="s">
        <v>612</v>
      </c>
      <c r="E262" s="54" t="s">
        <v>25</v>
      </c>
      <c r="F262" s="15">
        <v>1746.32</v>
      </c>
      <c r="G262" s="15"/>
      <c r="H262" s="56">
        <f>G262*F262</f>
        <v>0</v>
      </c>
    </row>
    <row r="263" spans="1:10" s="19" customFormat="1">
      <c r="A263" s="50"/>
      <c r="B263" s="59"/>
      <c r="C263" s="60"/>
      <c r="D263" s="198" t="s">
        <v>613</v>
      </c>
      <c r="E263" s="199"/>
      <c r="F263" s="214"/>
      <c r="G263" s="214"/>
      <c r="H263" s="200">
        <f>SUM(H259:H262)</f>
        <v>0</v>
      </c>
    </row>
    <row r="264" spans="1:10">
      <c r="A264" s="50"/>
      <c r="B264" s="51" t="s">
        <v>121</v>
      </c>
      <c r="C264" s="52"/>
      <c r="D264" s="57" t="s">
        <v>614</v>
      </c>
      <c r="E264" s="54"/>
      <c r="F264" s="55"/>
      <c r="G264" s="55"/>
      <c r="H264" s="56"/>
      <c r="J264" s="11"/>
    </row>
    <row r="265" spans="1:10">
      <c r="A265" s="50"/>
      <c r="B265" s="51" t="s">
        <v>121</v>
      </c>
      <c r="C265" s="58" t="s">
        <v>3</v>
      </c>
      <c r="D265" s="53" t="s">
        <v>615</v>
      </c>
      <c r="E265" s="54"/>
      <c r="F265" s="55"/>
      <c r="G265" s="55"/>
      <c r="H265" s="56"/>
      <c r="J265" s="11"/>
    </row>
    <row r="266" spans="1:10">
      <c r="A266" s="50">
        <f>A262+1</f>
        <v>126</v>
      </c>
      <c r="B266" s="51" t="s">
        <v>121</v>
      </c>
      <c r="C266" s="58" t="s">
        <v>69</v>
      </c>
      <c r="D266" s="53" t="s">
        <v>616</v>
      </c>
      <c r="E266" s="54" t="s">
        <v>46</v>
      </c>
      <c r="F266" s="15">
        <v>25.94</v>
      </c>
      <c r="G266" s="15"/>
      <c r="H266" s="56">
        <f>G266*F266</f>
        <v>0</v>
      </c>
      <c r="J266" s="11"/>
    </row>
    <row r="267" spans="1:10" s="12" customFormat="1">
      <c r="A267" s="50"/>
      <c r="B267" s="59"/>
      <c r="C267" s="60"/>
      <c r="D267" s="198" t="s">
        <v>617</v>
      </c>
      <c r="E267" s="199"/>
      <c r="F267" s="214"/>
      <c r="G267" s="214"/>
      <c r="H267" s="200">
        <f>SUM(H264:H266)</f>
        <v>0</v>
      </c>
    </row>
    <row r="268" spans="1:10">
      <c r="A268" s="50"/>
      <c r="B268" s="51" t="s">
        <v>122</v>
      </c>
      <c r="C268" s="52"/>
      <c r="D268" s="57" t="s">
        <v>618</v>
      </c>
      <c r="E268" s="54"/>
      <c r="F268" s="55"/>
      <c r="G268" s="55"/>
      <c r="H268" s="56"/>
      <c r="J268" s="11"/>
    </row>
    <row r="269" spans="1:10">
      <c r="A269" s="50"/>
      <c r="B269" s="51" t="s">
        <v>122</v>
      </c>
      <c r="C269" s="58" t="s">
        <v>6</v>
      </c>
      <c r="D269" s="53" t="s">
        <v>619</v>
      </c>
      <c r="E269" s="54"/>
      <c r="F269" s="55"/>
      <c r="G269" s="55"/>
      <c r="H269" s="56"/>
      <c r="J269" s="11"/>
    </row>
    <row r="270" spans="1:10">
      <c r="A270" s="50">
        <f>A266+1</f>
        <v>127</v>
      </c>
      <c r="B270" s="51" t="s">
        <v>122</v>
      </c>
      <c r="C270" s="58" t="s">
        <v>12</v>
      </c>
      <c r="D270" s="53" t="s">
        <v>620</v>
      </c>
      <c r="E270" s="54" t="s">
        <v>46</v>
      </c>
      <c r="F270" s="15">
        <v>34.5</v>
      </c>
      <c r="G270" s="15"/>
      <c r="H270" s="56">
        <f>G270*F270</f>
        <v>0</v>
      </c>
      <c r="J270" s="11"/>
    </row>
    <row r="271" spans="1:10" s="3" customFormat="1">
      <c r="A271" s="50"/>
      <c r="B271" s="51" t="s">
        <v>122</v>
      </c>
      <c r="C271" s="58" t="s">
        <v>7</v>
      </c>
      <c r="D271" s="53" t="s">
        <v>621</v>
      </c>
      <c r="E271" s="54"/>
      <c r="F271" s="55"/>
      <c r="G271" s="55"/>
      <c r="H271" s="56"/>
    </row>
    <row r="272" spans="1:10" s="12" customFormat="1">
      <c r="A272" s="50">
        <f>A270+1</f>
        <v>128</v>
      </c>
      <c r="B272" s="51" t="s">
        <v>122</v>
      </c>
      <c r="C272" s="58" t="s">
        <v>123</v>
      </c>
      <c r="D272" s="53" t="s">
        <v>622</v>
      </c>
      <c r="E272" s="54" t="s">
        <v>46</v>
      </c>
      <c r="F272" s="15">
        <v>35.1</v>
      </c>
      <c r="G272" s="15"/>
      <c r="H272" s="56">
        <f>G272*F272</f>
        <v>0</v>
      </c>
    </row>
    <row r="273" spans="1:10">
      <c r="A273" s="50"/>
      <c r="B273" s="59"/>
      <c r="C273" s="60"/>
      <c r="D273" s="198" t="s">
        <v>623</v>
      </c>
      <c r="E273" s="199"/>
      <c r="F273" s="214"/>
      <c r="G273" s="214"/>
      <c r="H273" s="200">
        <f>SUM(H268:H272)</f>
        <v>0</v>
      </c>
      <c r="J273" s="11"/>
    </row>
    <row r="274" spans="1:10">
      <c r="A274" s="50"/>
      <c r="B274" s="51" t="s">
        <v>124</v>
      </c>
      <c r="C274" s="52"/>
      <c r="D274" s="57" t="s">
        <v>624</v>
      </c>
      <c r="E274" s="54"/>
      <c r="F274" s="55"/>
      <c r="G274" s="55"/>
      <c r="H274" s="56"/>
      <c r="J274" s="11"/>
    </row>
    <row r="275" spans="1:10">
      <c r="A275" s="50"/>
      <c r="B275" s="51" t="s">
        <v>124</v>
      </c>
      <c r="C275" s="58" t="s">
        <v>3</v>
      </c>
      <c r="D275" s="53" t="s">
        <v>625</v>
      </c>
      <c r="E275" s="54"/>
      <c r="F275" s="55"/>
      <c r="G275" s="55"/>
      <c r="H275" s="56"/>
      <c r="J275" s="11"/>
    </row>
    <row r="276" spans="1:10">
      <c r="A276" s="50">
        <f>A272+1</f>
        <v>129</v>
      </c>
      <c r="B276" s="51" t="s">
        <v>124</v>
      </c>
      <c r="C276" s="58" t="s">
        <v>69</v>
      </c>
      <c r="D276" s="53" t="s">
        <v>626</v>
      </c>
      <c r="E276" s="54" t="s">
        <v>46</v>
      </c>
      <c r="F276" s="15">
        <v>256.5</v>
      </c>
      <c r="G276" s="15"/>
      <c r="H276" s="56">
        <f>G276*F276</f>
        <v>0</v>
      </c>
      <c r="J276" s="11"/>
    </row>
    <row r="277" spans="1:10" s="12" customFormat="1">
      <c r="A277" s="50"/>
      <c r="B277" s="59"/>
      <c r="C277" s="60"/>
      <c r="D277" s="198" t="s">
        <v>627</v>
      </c>
      <c r="E277" s="199"/>
      <c r="F277" s="214"/>
      <c r="G277" s="214"/>
      <c r="H277" s="200">
        <f>SUM(H274:H276)</f>
        <v>0</v>
      </c>
    </row>
    <row r="278" spans="1:10">
      <c r="A278" s="50"/>
      <c r="B278" s="51" t="s">
        <v>125</v>
      </c>
      <c r="C278" s="52"/>
      <c r="D278" s="57" t="s">
        <v>628</v>
      </c>
      <c r="E278" s="54"/>
      <c r="F278" s="55"/>
      <c r="G278" s="55"/>
      <c r="H278" s="56"/>
      <c r="J278" s="11"/>
    </row>
    <row r="279" spans="1:10" s="12" customFormat="1">
      <c r="A279" s="50"/>
      <c r="B279" s="51" t="s">
        <v>126</v>
      </c>
      <c r="C279" s="52"/>
      <c r="D279" s="57" t="s">
        <v>629</v>
      </c>
      <c r="E279" s="54"/>
      <c r="F279" s="55"/>
      <c r="G279" s="55"/>
      <c r="H279" s="56"/>
    </row>
    <row r="280" spans="1:10" s="19" customFormat="1">
      <c r="A280" s="50"/>
      <c r="B280" s="51" t="s">
        <v>126</v>
      </c>
      <c r="C280" s="58" t="s">
        <v>18</v>
      </c>
      <c r="D280" s="53" t="s">
        <v>630</v>
      </c>
      <c r="E280" s="54"/>
      <c r="F280" s="55"/>
      <c r="G280" s="55"/>
      <c r="H280" s="56"/>
    </row>
    <row r="281" spans="1:10">
      <c r="A281" s="50">
        <f>A276+1</f>
        <v>130</v>
      </c>
      <c r="B281" s="51" t="s">
        <v>126</v>
      </c>
      <c r="C281" s="58" t="s">
        <v>19</v>
      </c>
      <c r="D281" s="53" t="s">
        <v>631</v>
      </c>
      <c r="E281" s="54" t="s">
        <v>25</v>
      </c>
      <c r="F281" s="15">
        <v>263.87</v>
      </c>
      <c r="G281" s="15"/>
      <c r="H281" s="56">
        <f>G281*F281</f>
        <v>0</v>
      </c>
      <c r="J281" s="11"/>
    </row>
    <row r="282" spans="1:10" s="3" customFormat="1">
      <c r="A282" s="50"/>
      <c r="B282" s="51" t="s">
        <v>126</v>
      </c>
      <c r="C282" s="58" t="s">
        <v>52</v>
      </c>
      <c r="D282" s="53" t="s">
        <v>632</v>
      </c>
      <c r="E282" s="54"/>
      <c r="F282" s="55"/>
      <c r="G282" s="55"/>
      <c r="H282" s="56"/>
    </row>
    <row r="283" spans="1:10" s="12" customFormat="1">
      <c r="A283" s="50">
        <f>A281+1</f>
        <v>131</v>
      </c>
      <c r="B283" s="51" t="s">
        <v>126</v>
      </c>
      <c r="C283" s="58" t="s">
        <v>127</v>
      </c>
      <c r="D283" s="53" t="s">
        <v>633</v>
      </c>
      <c r="E283" s="54" t="s">
        <v>25</v>
      </c>
      <c r="F283" s="15">
        <v>396.3</v>
      </c>
      <c r="G283" s="15"/>
      <c r="H283" s="56">
        <f>G283*F283</f>
        <v>0</v>
      </c>
    </row>
    <row r="284" spans="1:10" s="19" customFormat="1">
      <c r="A284" s="50"/>
      <c r="B284" s="51" t="s">
        <v>126</v>
      </c>
      <c r="C284" s="58" t="s">
        <v>58</v>
      </c>
      <c r="D284" s="53" t="s">
        <v>634</v>
      </c>
      <c r="E284" s="54"/>
      <c r="F284" s="55"/>
      <c r="G284" s="55"/>
      <c r="H284" s="56"/>
    </row>
    <row r="285" spans="1:10">
      <c r="A285" s="50">
        <f>A283+1</f>
        <v>132</v>
      </c>
      <c r="B285" s="51" t="s">
        <v>126</v>
      </c>
      <c r="C285" s="58" t="s">
        <v>128</v>
      </c>
      <c r="D285" s="53" t="s">
        <v>635</v>
      </c>
      <c r="E285" s="54" t="s">
        <v>25</v>
      </c>
      <c r="F285" s="15">
        <v>200</v>
      </c>
      <c r="G285" s="15"/>
      <c r="H285" s="56">
        <f>G285*F285</f>
        <v>0</v>
      </c>
      <c r="J285" s="11"/>
    </row>
    <row r="286" spans="1:10">
      <c r="A286" s="50"/>
      <c r="B286" s="51" t="s">
        <v>126</v>
      </c>
      <c r="C286" s="58" t="s">
        <v>129</v>
      </c>
      <c r="D286" s="53" t="s">
        <v>636</v>
      </c>
      <c r="E286" s="54"/>
      <c r="F286" s="55"/>
      <c r="G286" s="55"/>
      <c r="H286" s="56"/>
      <c r="J286" s="11"/>
    </row>
    <row r="287" spans="1:10">
      <c r="A287" s="50">
        <f>A285+1</f>
        <v>133</v>
      </c>
      <c r="B287" s="51" t="s">
        <v>126</v>
      </c>
      <c r="C287" s="58" t="s">
        <v>130</v>
      </c>
      <c r="D287" s="53" t="s">
        <v>637</v>
      </c>
      <c r="E287" s="54" t="s">
        <v>25</v>
      </c>
      <c r="F287" s="15">
        <v>1742.6</v>
      </c>
      <c r="G287" s="15"/>
      <c r="H287" s="56">
        <f>G287*F287</f>
        <v>0</v>
      </c>
      <c r="J287" s="11"/>
    </row>
    <row r="288" spans="1:10">
      <c r="A288" s="50">
        <f t="shared" ref="A288" si="26">A287+1</f>
        <v>134</v>
      </c>
      <c r="B288" s="51" t="s">
        <v>126</v>
      </c>
      <c r="C288" s="58" t="s">
        <v>131</v>
      </c>
      <c r="D288" s="53" t="s">
        <v>638</v>
      </c>
      <c r="E288" s="54" t="s">
        <v>25</v>
      </c>
      <c r="F288" s="15">
        <v>2336.89</v>
      </c>
      <c r="G288" s="15"/>
      <c r="H288" s="56">
        <f>G288*F288</f>
        <v>0</v>
      </c>
      <c r="J288" s="11"/>
    </row>
    <row r="289" spans="1:10" ht="24">
      <c r="A289" s="50"/>
      <c r="B289" s="51" t="s">
        <v>126</v>
      </c>
      <c r="C289" s="58" t="s">
        <v>132</v>
      </c>
      <c r="D289" s="53" t="s">
        <v>639</v>
      </c>
      <c r="E289" s="54"/>
      <c r="F289" s="55"/>
      <c r="G289" s="55"/>
      <c r="H289" s="56"/>
      <c r="J289" s="11"/>
    </row>
    <row r="290" spans="1:10" ht="24">
      <c r="A290" s="50">
        <f>A288+1</f>
        <v>135</v>
      </c>
      <c r="B290" s="51" t="s">
        <v>126</v>
      </c>
      <c r="C290" s="58" t="s">
        <v>133</v>
      </c>
      <c r="D290" s="53" t="s">
        <v>640</v>
      </c>
      <c r="E290" s="54" t="s">
        <v>25</v>
      </c>
      <c r="F290" s="15">
        <v>136.91</v>
      </c>
      <c r="G290" s="15"/>
      <c r="H290" s="56">
        <f>G290*F290</f>
        <v>0</v>
      </c>
      <c r="J290" s="11"/>
    </row>
    <row r="291" spans="1:10" ht="24">
      <c r="A291" s="50">
        <f t="shared" ref="A291:A293" si="27">A290+1</f>
        <v>136</v>
      </c>
      <c r="B291" s="51" t="s">
        <v>126</v>
      </c>
      <c r="C291" s="58" t="s">
        <v>134</v>
      </c>
      <c r="D291" s="53" t="s">
        <v>641</v>
      </c>
      <c r="E291" s="54" t="s">
        <v>25</v>
      </c>
      <c r="F291" s="15">
        <v>529.83000000000004</v>
      </c>
      <c r="G291" s="15"/>
      <c r="H291" s="56">
        <f>G291*F291</f>
        <v>0</v>
      </c>
      <c r="J291" s="11"/>
    </row>
    <row r="292" spans="1:10">
      <c r="A292" s="50">
        <f t="shared" si="27"/>
        <v>137</v>
      </c>
      <c r="B292" s="51" t="s">
        <v>126</v>
      </c>
      <c r="C292" s="58" t="s">
        <v>135</v>
      </c>
      <c r="D292" s="53" t="s">
        <v>642</v>
      </c>
      <c r="E292" s="54" t="s">
        <v>25</v>
      </c>
      <c r="F292" s="15">
        <v>41.38</v>
      </c>
      <c r="G292" s="15"/>
      <c r="H292" s="56">
        <f>G292*F292</f>
        <v>0</v>
      </c>
      <c r="J292" s="11"/>
    </row>
    <row r="293" spans="1:10">
      <c r="A293" s="50">
        <f t="shared" si="27"/>
        <v>138</v>
      </c>
      <c r="B293" s="51" t="s">
        <v>126</v>
      </c>
      <c r="C293" s="58" t="s">
        <v>136</v>
      </c>
      <c r="D293" s="53" t="s">
        <v>643</v>
      </c>
      <c r="E293" s="54" t="s">
        <v>25</v>
      </c>
      <c r="F293" s="15">
        <v>795.91</v>
      </c>
      <c r="G293" s="15"/>
      <c r="H293" s="56">
        <f>G293*F293</f>
        <v>0</v>
      </c>
      <c r="J293" s="11"/>
    </row>
    <row r="294" spans="1:10">
      <c r="A294" s="50"/>
      <c r="B294" s="59"/>
      <c r="C294" s="60"/>
      <c r="D294" s="198" t="s">
        <v>644</v>
      </c>
      <c r="E294" s="199"/>
      <c r="F294" s="214"/>
      <c r="G294" s="214"/>
      <c r="H294" s="200">
        <f>SUM(H279:H293)</f>
        <v>0</v>
      </c>
      <c r="J294" s="11"/>
    </row>
    <row r="295" spans="1:10">
      <c r="A295" s="50"/>
      <c r="B295" s="51" t="s">
        <v>137</v>
      </c>
      <c r="C295" s="52"/>
      <c r="D295" s="57" t="s">
        <v>645</v>
      </c>
      <c r="E295" s="54"/>
      <c r="F295" s="55"/>
      <c r="G295" s="55"/>
      <c r="H295" s="56"/>
      <c r="J295" s="11"/>
    </row>
    <row r="296" spans="1:10">
      <c r="A296" s="50"/>
      <c r="B296" s="51" t="s">
        <v>137</v>
      </c>
      <c r="C296" s="58" t="s">
        <v>3</v>
      </c>
      <c r="D296" s="53" t="s">
        <v>646</v>
      </c>
      <c r="E296" s="54"/>
      <c r="F296" s="55"/>
      <c r="G296" s="55"/>
      <c r="H296" s="56"/>
      <c r="J296" s="11"/>
    </row>
    <row r="297" spans="1:10">
      <c r="A297" s="50">
        <f>A293+1</f>
        <v>139</v>
      </c>
      <c r="B297" s="51" t="s">
        <v>137</v>
      </c>
      <c r="C297" s="58" t="s">
        <v>21</v>
      </c>
      <c r="D297" s="53" t="s">
        <v>647</v>
      </c>
      <c r="E297" s="54" t="s">
        <v>46</v>
      </c>
      <c r="F297" s="15">
        <v>335.86</v>
      </c>
      <c r="G297" s="15"/>
      <c r="H297" s="56">
        <f>G297*F297</f>
        <v>0</v>
      </c>
      <c r="J297" s="11"/>
    </row>
    <row r="298" spans="1:10" s="3" customFormat="1">
      <c r="A298" s="50"/>
      <c r="B298" s="51" t="s">
        <v>137</v>
      </c>
      <c r="C298" s="58" t="s">
        <v>5</v>
      </c>
      <c r="D298" s="53" t="s">
        <v>648</v>
      </c>
      <c r="E298" s="54"/>
      <c r="F298" s="55"/>
      <c r="G298" s="55"/>
      <c r="H298" s="56"/>
    </row>
    <row r="299" spans="1:10" s="12" customFormat="1" ht="24">
      <c r="A299" s="50">
        <f>A297+1</f>
        <v>140</v>
      </c>
      <c r="B299" s="51" t="s">
        <v>137</v>
      </c>
      <c r="C299" s="58" t="s">
        <v>138</v>
      </c>
      <c r="D299" s="53" t="s">
        <v>649</v>
      </c>
      <c r="E299" s="54" t="s">
        <v>25</v>
      </c>
      <c r="F299" s="15">
        <v>2214.96</v>
      </c>
      <c r="G299" s="15"/>
      <c r="H299" s="56">
        <f>G299*F299</f>
        <v>0</v>
      </c>
    </row>
    <row r="300" spans="1:10" s="19" customFormat="1" ht="24">
      <c r="A300" s="50">
        <f t="shared" ref="A300" si="28">A299+1</f>
        <v>141</v>
      </c>
      <c r="B300" s="51" t="s">
        <v>137</v>
      </c>
      <c r="C300" s="58" t="s">
        <v>139</v>
      </c>
      <c r="D300" s="53" t="s">
        <v>650</v>
      </c>
      <c r="E300" s="54" t="s">
        <v>25</v>
      </c>
      <c r="F300" s="15">
        <v>200.4</v>
      </c>
      <c r="G300" s="15"/>
      <c r="H300" s="56">
        <f>G300*F300</f>
        <v>0</v>
      </c>
    </row>
    <row r="301" spans="1:10" ht="24">
      <c r="A301" s="50"/>
      <c r="B301" s="51" t="s">
        <v>137</v>
      </c>
      <c r="C301" s="58" t="s">
        <v>52</v>
      </c>
      <c r="D301" s="53" t="s">
        <v>651</v>
      </c>
      <c r="E301" s="54"/>
      <c r="F301" s="55"/>
      <c r="G301" s="55"/>
      <c r="H301" s="56"/>
      <c r="J301" s="11"/>
    </row>
    <row r="302" spans="1:10" ht="24">
      <c r="A302" s="50">
        <f>A300+1</f>
        <v>142</v>
      </c>
      <c r="B302" s="51" t="s">
        <v>137</v>
      </c>
      <c r="C302" s="58" t="s">
        <v>53</v>
      </c>
      <c r="D302" s="53" t="s">
        <v>652</v>
      </c>
      <c r="E302" s="54" t="s">
        <v>25</v>
      </c>
      <c r="F302" s="15">
        <v>366.08</v>
      </c>
      <c r="G302" s="15"/>
      <c r="H302" s="56">
        <f>G302*F302</f>
        <v>0</v>
      </c>
      <c r="J302" s="11"/>
    </row>
    <row r="303" spans="1:10">
      <c r="A303" s="50"/>
      <c r="B303" s="59"/>
      <c r="C303" s="60"/>
      <c r="D303" s="198" t="s">
        <v>653</v>
      </c>
      <c r="E303" s="199"/>
      <c r="F303" s="214"/>
      <c r="G303" s="214"/>
      <c r="H303" s="200">
        <f>SUM(H295:H302)</f>
        <v>0</v>
      </c>
      <c r="J303" s="11"/>
    </row>
    <row r="304" spans="1:10">
      <c r="A304" s="50"/>
      <c r="B304" s="51" t="s">
        <v>140</v>
      </c>
      <c r="C304" s="52"/>
      <c r="D304" s="57" t="s">
        <v>654</v>
      </c>
      <c r="E304" s="54"/>
      <c r="F304" s="55"/>
      <c r="G304" s="55"/>
      <c r="H304" s="56"/>
      <c r="J304" s="11"/>
    </row>
    <row r="305" spans="1:10" s="12" customFormat="1">
      <c r="A305" s="50"/>
      <c r="B305" s="51" t="s">
        <v>141</v>
      </c>
      <c r="C305" s="52"/>
      <c r="D305" s="57" t="s">
        <v>655</v>
      </c>
      <c r="E305" s="54"/>
      <c r="F305" s="55"/>
      <c r="G305" s="55"/>
      <c r="H305" s="56"/>
    </row>
    <row r="306" spans="1:10" s="19" customFormat="1">
      <c r="A306" s="50"/>
      <c r="B306" s="51" t="s">
        <v>141</v>
      </c>
      <c r="C306" s="58" t="s">
        <v>42</v>
      </c>
      <c r="D306" s="53" t="s">
        <v>656</v>
      </c>
      <c r="E306" s="54"/>
      <c r="F306" s="55"/>
      <c r="G306" s="55"/>
      <c r="H306" s="56"/>
    </row>
    <row r="307" spans="1:10">
      <c r="A307" s="50">
        <f>A302+1</f>
        <v>143</v>
      </c>
      <c r="B307" s="51" t="s">
        <v>141</v>
      </c>
      <c r="C307" s="58" t="s">
        <v>142</v>
      </c>
      <c r="D307" s="53" t="s">
        <v>657</v>
      </c>
      <c r="E307" s="54" t="s">
        <v>25</v>
      </c>
      <c r="F307" s="15">
        <v>371.28</v>
      </c>
      <c r="G307" s="15"/>
      <c r="H307" s="56">
        <f>G307*F307</f>
        <v>0</v>
      </c>
      <c r="J307" s="11"/>
    </row>
    <row r="308" spans="1:10" s="3" customFormat="1">
      <c r="A308" s="50">
        <f t="shared" ref="A308" si="29">A307+1</f>
        <v>144</v>
      </c>
      <c r="B308" s="51" t="s">
        <v>141</v>
      </c>
      <c r="C308" s="58" t="s">
        <v>44</v>
      </c>
      <c r="D308" s="53" t="s">
        <v>658</v>
      </c>
      <c r="E308" s="54" t="s">
        <v>25</v>
      </c>
      <c r="F308" s="15">
        <v>2403.39</v>
      </c>
      <c r="G308" s="15"/>
      <c r="H308" s="56">
        <f>G308*F308</f>
        <v>0</v>
      </c>
    </row>
    <row r="309" spans="1:10" s="19" customFormat="1">
      <c r="A309" s="50"/>
      <c r="B309" s="59"/>
      <c r="C309" s="60"/>
      <c r="D309" s="198" t="s">
        <v>659</v>
      </c>
      <c r="E309" s="199"/>
      <c r="F309" s="214"/>
      <c r="G309" s="214"/>
      <c r="H309" s="200">
        <f>SUM(H305:H308)</f>
        <v>0</v>
      </c>
    </row>
    <row r="310" spans="1:10">
      <c r="A310" s="50"/>
      <c r="B310" s="51" t="s">
        <v>143</v>
      </c>
      <c r="C310" s="52"/>
      <c r="D310" s="57" t="s">
        <v>660</v>
      </c>
      <c r="E310" s="54"/>
      <c r="F310" s="55"/>
      <c r="G310" s="55"/>
      <c r="H310" s="56"/>
      <c r="J310" s="11"/>
    </row>
    <row r="311" spans="1:10">
      <c r="A311" s="50">
        <f>A308+1</f>
        <v>145</v>
      </c>
      <c r="B311" s="51" t="s">
        <v>143</v>
      </c>
      <c r="C311" s="58" t="s">
        <v>3</v>
      </c>
      <c r="D311" s="53" t="s">
        <v>661</v>
      </c>
      <c r="E311" s="54" t="s">
        <v>25</v>
      </c>
      <c r="F311" s="15">
        <v>175.6</v>
      </c>
      <c r="G311" s="15"/>
      <c r="H311" s="56">
        <f>G311*F311</f>
        <v>0</v>
      </c>
      <c r="J311" s="11"/>
    </row>
    <row r="312" spans="1:10">
      <c r="A312" s="50"/>
      <c r="B312" s="51" t="s">
        <v>143</v>
      </c>
      <c r="C312" s="58" t="s">
        <v>6</v>
      </c>
      <c r="D312" s="53" t="s">
        <v>662</v>
      </c>
      <c r="E312" s="54"/>
      <c r="F312" s="55"/>
      <c r="G312" s="55"/>
      <c r="H312" s="56"/>
      <c r="J312" s="11"/>
    </row>
    <row r="313" spans="1:10" s="3" customFormat="1">
      <c r="A313" s="50">
        <f>A311+1</f>
        <v>146</v>
      </c>
      <c r="B313" s="51" t="s">
        <v>143</v>
      </c>
      <c r="C313" s="58" t="s">
        <v>12</v>
      </c>
      <c r="D313" s="53" t="s">
        <v>663</v>
      </c>
      <c r="E313" s="54" t="s">
        <v>46</v>
      </c>
      <c r="F313" s="15">
        <v>229.6</v>
      </c>
      <c r="G313" s="15"/>
      <c r="H313" s="56">
        <f>G313*F313</f>
        <v>0</v>
      </c>
    </row>
    <row r="314" spans="1:10" s="12" customFormat="1">
      <c r="A314" s="50"/>
      <c r="B314" s="51" t="s">
        <v>143</v>
      </c>
      <c r="C314" s="58" t="s">
        <v>7</v>
      </c>
      <c r="D314" s="53" t="s">
        <v>664</v>
      </c>
      <c r="E314" s="54"/>
      <c r="F314" s="55"/>
      <c r="G314" s="55"/>
      <c r="H314" s="56"/>
    </row>
    <row r="315" spans="1:10" s="19" customFormat="1">
      <c r="A315" s="50">
        <f>A313+1</f>
        <v>147</v>
      </c>
      <c r="B315" s="51" t="s">
        <v>143</v>
      </c>
      <c r="C315" s="58" t="s">
        <v>144</v>
      </c>
      <c r="D315" s="53" t="s">
        <v>665</v>
      </c>
      <c r="E315" s="54" t="s">
        <v>46</v>
      </c>
      <c r="F315" s="15">
        <v>146.1</v>
      </c>
      <c r="G315" s="15"/>
      <c r="H315" s="56">
        <f>G315*F315</f>
        <v>0</v>
      </c>
    </row>
    <row r="316" spans="1:10">
      <c r="A316" s="50">
        <f>A315+1</f>
        <v>148</v>
      </c>
      <c r="B316" s="51" t="s">
        <v>143</v>
      </c>
      <c r="C316" s="58" t="s">
        <v>42</v>
      </c>
      <c r="D316" s="53" t="s">
        <v>666</v>
      </c>
      <c r="E316" s="54" t="s">
        <v>46</v>
      </c>
      <c r="F316" s="15">
        <v>556.20000000000005</v>
      </c>
      <c r="G316" s="15"/>
      <c r="H316" s="56">
        <f>G316*F316</f>
        <v>0</v>
      </c>
      <c r="J316" s="11"/>
    </row>
    <row r="317" spans="1:10">
      <c r="A317" s="50"/>
      <c r="B317" s="59"/>
      <c r="C317" s="60"/>
      <c r="D317" s="198" t="s">
        <v>667</v>
      </c>
      <c r="E317" s="199"/>
      <c r="F317" s="214"/>
      <c r="G317" s="214"/>
      <c r="H317" s="200">
        <f>SUM(H310:H316)</f>
        <v>0</v>
      </c>
      <c r="J317" s="11"/>
    </row>
    <row r="318" spans="1:10">
      <c r="A318" s="50"/>
      <c r="B318" s="51" t="s">
        <v>145</v>
      </c>
      <c r="C318" s="52"/>
      <c r="D318" s="57" t="s">
        <v>668</v>
      </c>
      <c r="E318" s="54"/>
      <c r="F318" s="55"/>
      <c r="G318" s="55"/>
      <c r="H318" s="56"/>
      <c r="J318" s="11"/>
    </row>
    <row r="319" spans="1:10">
      <c r="A319" s="50">
        <f>A316+1</f>
        <v>149</v>
      </c>
      <c r="B319" s="51" t="s">
        <v>145</v>
      </c>
      <c r="C319" s="58" t="s">
        <v>3</v>
      </c>
      <c r="D319" s="53" t="s">
        <v>669</v>
      </c>
      <c r="E319" s="54" t="s">
        <v>25</v>
      </c>
      <c r="F319" s="15">
        <v>445.34</v>
      </c>
      <c r="G319" s="15"/>
      <c r="H319" s="56">
        <f>G319*F319</f>
        <v>0</v>
      </c>
      <c r="J319" s="11"/>
    </row>
    <row r="320" spans="1:10" s="3" customFormat="1">
      <c r="A320" s="50"/>
      <c r="B320" s="59"/>
      <c r="C320" s="60"/>
      <c r="D320" s="198" t="s">
        <v>670</v>
      </c>
      <c r="E320" s="199"/>
      <c r="F320" s="214"/>
      <c r="G320" s="214"/>
      <c r="H320" s="200">
        <f>SUM(H318:H319)</f>
        <v>0</v>
      </c>
    </row>
    <row r="321" spans="1:10" s="19" customFormat="1" ht="24">
      <c r="A321" s="50"/>
      <c r="B321" s="51" t="s">
        <v>146</v>
      </c>
      <c r="C321" s="52"/>
      <c r="D321" s="57" t="s">
        <v>671</v>
      </c>
      <c r="E321" s="54"/>
      <c r="F321" s="55"/>
      <c r="G321" s="55"/>
      <c r="H321" s="56"/>
    </row>
    <row r="322" spans="1:10" s="12" customFormat="1">
      <c r="A322" s="50"/>
      <c r="B322" s="51" t="s">
        <v>147</v>
      </c>
      <c r="C322" s="52"/>
      <c r="D322" s="57" t="s">
        <v>672</v>
      </c>
      <c r="E322" s="54"/>
      <c r="F322" s="55"/>
      <c r="G322" s="55"/>
      <c r="H322" s="56"/>
    </row>
    <row r="323" spans="1:10" s="19" customFormat="1">
      <c r="A323" s="50"/>
      <c r="B323" s="51" t="s">
        <v>147</v>
      </c>
      <c r="C323" s="58" t="s">
        <v>6</v>
      </c>
      <c r="D323" s="53" t="s">
        <v>673</v>
      </c>
      <c r="E323" s="54"/>
      <c r="F323" s="55"/>
      <c r="G323" s="55"/>
      <c r="H323" s="56"/>
    </row>
    <row r="324" spans="1:10">
      <c r="A324" s="50">
        <f>A319+1</f>
        <v>150</v>
      </c>
      <c r="B324" s="51" t="s">
        <v>147</v>
      </c>
      <c r="C324" s="58" t="s">
        <v>24</v>
      </c>
      <c r="D324" s="53" t="s">
        <v>674</v>
      </c>
      <c r="E324" s="54" t="s">
        <v>46</v>
      </c>
      <c r="F324" s="15">
        <v>2080.5</v>
      </c>
      <c r="G324" s="15"/>
      <c r="H324" s="56">
        <f>G324*F324</f>
        <v>0</v>
      </c>
      <c r="J324" s="11"/>
    </row>
    <row r="325" spans="1:10" s="3" customFormat="1">
      <c r="A325" s="50">
        <f t="shared" ref="A325" si="30">A324+1</f>
        <v>151</v>
      </c>
      <c r="B325" s="51" t="s">
        <v>147</v>
      </c>
      <c r="C325" s="58" t="s">
        <v>65</v>
      </c>
      <c r="D325" s="53" t="s">
        <v>675</v>
      </c>
      <c r="E325" s="54" t="s">
        <v>46</v>
      </c>
      <c r="F325" s="15">
        <v>336.4</v>
      </c>
      <c r="G325" s="15"/>
      <c r="H325" s="56">
        <f>G325*F325</f>
        <v>0</v>
      </c>
    </row>
    <row r="326" spans="1:10" s="19" customFormat="1">
      <c r="A326" s="50"/>
      <c r="B326" s="59"/>
      <c r="C326" s="60"/>
      <c r="D326" s="198" t="s">
        <v>676</v>
      </c>
      <c r="E326" s="199"/>
      <c r="F326" s="214"/>
      <c r="G326" s="214"/>
      <c r="H326" s="200">
        <f>SUM(H322:H325)</f>
        <v>0</v>
      </c>
    </row>
    <row r="327" spans="1:10">
      <c r="A327" s="50"/>
      <c r="B327" s="51" t="s">
        <v>148</v>
      </c>
      <c r="C327" s="52"/>
      <c r="D327" s="57" t="s">
        <v>677</v>
      </c>
      <c r="E327" s="54"/>
      <c r="F327" s="55"/>
      <c r="G327" s="55"/>
      <c r="H327" s="56"/>
      <c r="J327" s="11"/>
    </row>
    <row r="328" spans="1:10">
      <c r="A328" s="50"/>
      <c r="B328" s="51" t="s">
        <v>148</v>
      </c>
      <c r="C328" s="58" t="s">
        <v>3</v>
      </c>
      <c r="D328" s="53" t="s">
        <v>678</v>
      </c>
      <c r="E328" s="54"/>
      <c r="F328" s="55"/>
      <c r="G328" s="55"/>
      <c r="H328" s="56"/>
      <c r="J328" s="11"/>
    </row>
    <row r="329" spans="1:10">
      <c r="A329" s="50">
        <f>A325+1</f>
        <v>152</v>
      </c>
      <c r="B329" s="51" t="s">
        <v>148</v>
      </c>
      <c r="C329" s="58" t="s">
        <v>69</v>
      </c>
      <c r="D329" s="53" t="s">
        <v>679</v>
      </c>
      <c r="E329" s="54" t="s">
        <v>25</v>
      </c>
      <c r="F329" s="15">
        <v>64.8</v>
      </c>
      <c r="G329" s="15"/>
      <c r="H329" s="56">
        <f>G329*F329</f>
        <v>0</v>
      </c>
      <c r="J329" s="11"/>
    </row>
    <row r="330" spans="1:10" s="3" customFormat="1">
      <c r="A330" s="50"/>
      <c r="B330" s="51" t="s">
        <v>148</v>
      </c>
      <c r="C330" s="58" t="s">
        <v>5</v>
      </c>
      <c r="D330" s="53" t="s">
        <v>680</v>
      </c>
      <c r="E330" s="54"/>
      <c r="F330" s="55"/>
      <c r="G330" s="55"/>
      <c r="H330" s="56"/>
    </row>
    <row r="331" spans="1:10" s="12" customFormat="1">
      <c r="A331" s="50">
        <f>A329+1</f>
        <v>153</v>
      </c>
      <c r="B331" s="51" t="s">
        <v>148</v>
      </c>
      <c r="C331" s="58" t="s">
        <v>22</v>
      </c>
      <c r="D331" s="53" t="s">
        <v>681</v>
      </c>
      <c r="E331" s="54" t="s">
        <v>25</v>
      </c>
      <c r="F331" s="15">
        <v>114.8</v>
      </c>
      <c r="G331" s="15"/>
      <c r="H331" s="56">
        <f>G331*F331</f>
        <v>0</v>
      </c>
    </row>
    <row r="332" spans="1:10" s="19" customFormat="1">
      <c r="A332" s="50"/>
      <c r="B332" s="51" t="s">
        <v>148</v>
      </c>
      <c r="C332" s="58" t="s">
        <v>6</v>
      </c>
      <c r="D332" s="53" t="s">
        <v>682</v>
      </c>
      <c r="E332" s="54"/>
      <c r="F332" s="55"/>
      <c r="G332" s="55"/>
      <c r="H332" s="56"/>
    </row>
    <row r="333" spans="1:10">
      <c r="A333" s="50">
        <f>A331+1</f>
        <v>154</v>
      </c>
      <c r="B333" s="51" t="s">
        <v>148</v>
      </c>
      <c r="C333" s="58" t="s">
        <v>24</v>
      </c>
      <c r="D333" s="53" t="s">
        <v>683</v>
      </c>
      <c r="E333" s="54" t="s">
        <v>25</v>
      </c>
      <c r="F333" s="15">
        <v>2773.71</v>
      </c>
      <c r="G333" s="15"/>
      <c r="H333" s="56">
        <f>G333*F333</f>
        <v>0</v>
      </c>
      <c r="J333" s="11"/>
    </row>
    <row r="334" spans="1:10">
      <c r="A334" s="50"/>
      <c r="B334" s="59"/>
      <c r="C334" s="60"/>
      <c r="D334" s="198" t="s">
        <v>684</v>
      </c>
      <c r="E334" s="199"/>
      <c r="F334" s="214"/>
      <c r="G334" s="214"/>
      <c r="H334" s="200">
        <f>SUM(H327:H333)</f>
        <v>0</v>
      </c>
      <c r="J334" s="11"/>
    </row>
    <row r="335" spans="1:10">
      <c r="A335" s="50"/>
      <c r="B335" s="51" t="s">
        <v>149</v>
      </c>
      <c r="C335" s="52"/>
      <c r="D335" s="57" t="s">
        <v>685</v>
      </c>
      <c r="E335" s="54"/>
      <c r="F335" s="55"/>
      <c r="G335" s="55"/>
      <c r="H335" s="56"/>
      <c r="J335" s="11"/>
    </row>
    <row r="336" spans="1:10">
      <c r="A336" s="50"/>
      <c r="B336" s="51" t="s">
        <v>149</v>
      </c>
      <c r="C336" s="58" t="s">
        <v>7</v>
      </c>
      <c r="D336" s="53" t="s">
        <v>686</v>
      </c>
      <c r="E336" s="54"/>
      <c r="F336" s="55"/>
      <c r="G336" s="55"/>
      <c r="H336" s="56"/>
      <c r="J336" s="11"/>
    </row>
    <row r="337" spans="1:10">
      <c r="A337" s="50">
        <f>A333+1</f>
        <v>155</v>
      </c>
      <c r="B337" s="51" t="s">
        <v>149</v>
      </c>
      <c r="C337" s="58" t="s">
        <v>14</v>
      </c>
      <c r="D337" s="53" t="s">
        <v>687</v>
      </c>
      <c r="E337" s="54" t="s">
        <v>46</v>
      </c>
      <c r="F337" s="15">
        <v>272</v>
      </c>
      <c r="G337" s="15"/>
      <c r="H337" s="56">
        <f>G337*F337</f>
        <v>0</v>
      </c>
      <c r="J337" s="11"/>
    </row>
    <row r="338" spans="1:10" s="3" customFormat="1">
      <c r="A338" s="50">
        <f t="shared" ref="A338:A340" si="31">A337+1</f>
        <v>156</v>
      </c>
      <c r="B338" s="51" t="s">
        <v>149</v>
      </c>
      <c r="C338" s="58" t="s">
        <v>123</v>
      </c>
      <c r="D338" s="53" t="s">
        <v>688</v>
      </c>
      <c r="E338" s="54" t="s">
        <v>46</v>
      </c>
      <c r="F338" s="15">
        <v>194</v>
      </c>
      <c r="G338" s="15"/>
      <c r="H338" s="56">
        <f>G338*F338</f>
        <v>0</v>
      </c>
    </row>
    <row r="339" spans="1:10" s="12" customFormat="1">
      <c r="A339" s="50">
        <f t="shared" si="31"/>
        <v>157</v>
      </c>
      <c r="B339" s="51" t="s">
        <v>149</v>
      </c>
      <c r="C339" s="58" t="s">
        <v>144</v>
      </c>
      <c r="D339" s="53" t="s">
        <v>689</v>
      </c>
      <c r="E339" s="54" t="s">
        <v>46</v>
      </c>
      <c r="F339" s="15">
        <v>240</v>
      </c>
      <c r="G339" s="15"/>
      <c r="H339" s="56">
        <f>G339*F339</f>
        <v>0</v>
      </c>
    </row>
    <row r="340" spans="1:10" s="19" customFormat="1">
      <c r="A340" s="50">
        <f t="shared" si="31"/>
        <v>158</v>
      </c>
      <c r="B340" s="51" t="s">
        <v>149</v>
      </c>
      <c r="C340" s="58" t="s">
        <v>150</v>
      </c>
      <c r="D340" s="53" t="s">
        <v>151</v>
      </c>
      <c r="E340" s="54" t="s">
        <v>46</v>
      </c>
      <c r="F340" s="15">
        <v>50</v>
      </c>
      <c r="G340" s="15"/>
      <c r="H340" s="56">
        <f>G340*F340</f>
        <v>0</v>
      </c>
    </row>
    <row r="341" spans="1:10">
      <c r="A341" s="50"/>
      <c r="B341" s="59"/>
      <c r="C341" s="60"/>
      <c r="D341" s="198" t="s">
        <v>690</v>
      </c>
      <c r="E341" s="199"/>
      <c r="F341" s="214"/>
      <c r="G341" s="214"/>
      <c r="H341" s="200">
        <f>SUM(H335:H340)</f>
        <v>0</v>
      </c>
      <c r="J341" s="11"/>
    </row>
    <row r="342" spans="1:10">
      <c r="A342" s="50"/>
      <c r="B342" s="51" t="s">
        <v>152</v>
      </c>
      <c r="C342" s="52"/>
      <c r="D342" s="57" t="s">
        <v>691</v>
      </c>
      <c r="E342" s="54"/>
      <c r="F342" s="55"/>
      <c r="G342" s="55"/>
      <c r="H342" s="56"/>
      <c r="J342" s="11"/>
    </row>
    <row r="343" spans="1:10">
      <c r="A343" s="50"/>
      <c r="B343" s="51" t="s">
        <v>152</v>
      </c>
      <c r="C343" s="58" t="s">
        <v>5</v>
      </c>
      <c r="D343" s="53" t="s">
        <v>692</v>
      </c>
      <c r="E343" s="54"/>
      <c r="F343" s="55"/>
      <c r="G343" s="55"/>
      <c r="H343" s="56"/>
      <c r="J343" s="11"/>
    </row>
    <row r="344" spans="1:10">
      <c r="A344" s="50">
        <f>A340+1</f>
        <v>159</v>
      </c>
      <c r="B344" s="51" t="s">
        <v>152</v>
      </c>
      <c r="C344" s="58" t="s">
        <v>138</v>
      </c>
      <c r="D344" s="53" t="s">
        <v>693</v>
      </c>
      <c r="E344" s="54" t="s">
        <v>46</v>
      </c>
      <c r="F344" s="15">
        <v>354</v>
      </c>
      <c r="G344" s="15"/>
      <c r="H344" s="56">
        <f>G344*F344</f>
        <v>0</v>
      </c>
      <c r="J344" s="11"/>
    </row>
    <row r="345" spans="1:10" s="3" customFormat="1">
      <c r="A345" s="50">
        <f t="shared" ref="A345" si="32">A344+1</f>
        <v>160</v>
      </c>
      <c r="B345" s="51" t="s">
        <v>152</v>
      </c>
      <c r="C345" s="58" t="s">
        <v>115</v>
      </c>
      <c r="D345" s="53" t="s">
        <v>694</v>
      </c>
      <c r="E345" s="54" t="s">
        <v>46</v>
      </c>
      <c r="F345" s="15">
        <v>200</v>
      </c>
      <c r="G345" s="15"/>
      <c r="H345" s="56">
        <f>G345*F345</f>
        <v>0</v>
      </c>
    </row>
    <row r="346" spans="1:10" s="19" customFormat="1">
      <c r="A346" s="50"/>
      <c r="B346" s="59"/>
      <c r="C346" s="60"/>
      <c r="D346" s="198" t="s">
        <v>695</v>
      </c>
      <c r="E346" s="199"/>
      <c r="F346" s="214"/>
      <c r="G346" s="214"/>
      <c r="H346" s="200">
        <f>SUM(H342:H345)</f>
        <v>0</v>
      </c>
    </row>
    <row r="347" spans="1:10">
      <c r="A347" s="50"/>
      <c r="B347" s="51" t="s">
        <v>153</v>
      </c>
      <c r="C347" s="52"/>
      <c r="D347" s="57" t="s">
        <v>696</v>
      </c>
      <c r="E347" s="54"/>
      <c r="F347" s="55"/>
      <c r="G347" s="55"/>
      <c r="H347" s="56"/>
      <c r="J347" s="11"/>
    </row>
    <row r="348" spans="1:10">
      <c r="A348" s="50">
        <f>A345+1</f>
        <v>161</v>
      </c>
      <c r="B348" s="51" t="s">
        <v>153</v>
      </c>
      <c r="C348" s="58" t="s">
        <v>3</v>
      </c>
      <c r="D348" s="53" t="s">
        <v>697</v>
      </c>
      <c r="E348" s="54" t="s">
        <v>46</v>
      </c>
      <c r="F348" s="15">
        <v>300</v>
      </c>
      <c r="G348" s="15"/>
      <c r="H348" s="56">
        <f>G348*F348</f>
        <v>0</v>
      </c>
      <c r="J348" s="11"/>
    </row>
    <row r="349" spans="1:10">
      <c r="A349" s="50">
        <f t="shared" ref="A349" si="33">A348+1</f>
        <v>162</v>
      </c>
      <c r="B349" s="51" t="s">
        <v>153</v>
      </c>
      <c r="C349" s="58" t="s">
        <v>5</v>
      </c>
      <c r="D349" s="53" t="s">
        <v>698</v>
      </c>
      <c r="E349" s="54" t="s">
        <v>46</v>
      </c>
      <c r="F349" s="15">
        <v>300</v>
      </c>
      <c r="G349" s="15"/>
      <c r="H349" s="56">
        <f>G349*F349</f>
        <v>0</v>
      </c>
      <c r="J349" s="11"/>
    </row>
    <row r="350" spans="1:10" s="12" customFormat="1">
      <c r="A350" s="50"/>
      <c r="B350" s="59"/>
      <c r="C350" s="60"/>
      <c r="D350" s="198" t="s">
        <v>699</v>
      </c>
      <c r="E350" s="199"/>
      <c r="F350" s="214"/>
      <c r="G350" s="214"/>
      <c r="H350" s="200">
        <f>SUM(H347:H349)</f>
        <v>0</v>
      </c>
    </row>
    <row r="351" spans="1:10">
      <c r="A351" s="50"/>
      <c r="B351" s="51" t="s">
        <v>154</v>
      </c>
      <c r="C351" s="52"/>
      <c r="D351" s="57" t="s">
        <v>700</v>
      </c>
      <c r="E351" s="54"/>
      <c r="F351" s="55"/>
      <c r="G351" s="55"/>
      <c r="H351" s="56"/>
      <c r="J351" s="11"/>
    </row>
    <row r="352" spans="1:10">
      <c r="A352" s="50"/>
      <c r="B352" s="51" t="s">
        <v>154</v>
      </c>
      <c r="C352" s="58" t="s">
        <v>3</v>
      </c>
      <c r="D352" s="53" t="s">
        <v>701</v>
      </c>
      <c r="E352" s="54"/>
      <c r="F352" s="55"/>
      <c r="G352" s="55"/>
      <c r="H352" s="56"/>
      <c r="J352" s="11"/>
    </row>
    <row r="353" spans="1:10">
      <c r="A353" s="50">
        <f>A349+1</f>
        <v>163</v>
      </c>
      <c r="B353" s="51" t="s">
        <v>154</v>
      </c>
      <c r="C353" s="58" t="s">
        <v>69</v>
      </c>
      <c r="D353" s="53" t="s">
        <v>155</v>
      </c>
      <c r="E353" s="54" t="s">
        <v>49</v>
      </c>
      <c r="F353" s="15">
        <v>300</v>
      </c>
      <c r="G353" s="15"/>
      <c r="H353" s="56">
        <f>G353*F353</f>
        <v>0</v>
      </c>
      <c r="J353" s="11"/>
    </row>
    <row r="354" spans="1:10" s="3" customFormat="1">
      <c r="A354" s="50">
        <f t="shared" ref="A354:A357" si="34">A353+1</f>
        <v>164</v>
      </c>
      <c r="B354" s="51" t="s">
        <v>154</v>
      </c>
      <c r="C354" s="58" t="s">
        <v>21</v>
      </c>
      <c r="D354" s="53" t="s">
        <v>156</v>
      </c>
      <c r="E354" s="54" t="s">
        <v>49</v>
      </c>
      <c r="F354" s="15">
        <v>840</v>
      </c>
      <c r="G354" s="15"/>
      <c r="H354" s="56">
        <f>G354*F354</f>
        <v>0</v>
      </c>
    </row>
    <row r="355" spans="1:10" s="12" customFormat="1">
      <c r="A355" s="50">
        <f t="shared" si="34"/>
        <v>165</v>
      </c>
      <c r="B355" s="51" t="s">
        <v>154</v>
      </c>
      <c r="C355" s="58" t="s">
        <v>31</v>
      </c>
      <c r="D355" s="53" t="s">
        <v>157</v>
      </c>
      <c r="E355" s="54" t="s">
        <v>49</v>
      </c>
      <c r="F355" s="15">
        <v>200</v>
      </c>
      <c r="G355" s="15"/>
      <c r="H355" s="56">
        <f>G355*F355</f>
        <v>0</v>
      </c>
    </row>
    <row r="356" spans="1:10" s="19" customFormat="1">
      <c r="A356" s="50">
        <f t="shared" si="34"/>
        <v>166</v>
      </c>
      <c r="B356" s="51" t="s">
        <v>154</v>
      </c>
      <c r="C356" s="58" t="s">
        <v>158</v>
      </c>
      <c r="D356" s="53" t="s">
        <v>159</v>
      </c>
      <c r="E356" s="54" t="s">
        <v>49</v>
      </c>
      <c r="F356" s="15">
        <v>300</v>
      </c>
      <c r="G356" s="15"/>
      <c r="H356" s="56">
        <f>G356*F356</f>
        <v>0</v>
      </c>
    </row>
    <row r="357" spans="1:10">
      <c r="A357" s="50">
        <f t="shared" si="34"/>
        <v>167</v>
      </c>
      <c r="B357" s="51" t="s">
        <v>154</v>
      </c>
      <c r="C357" s="58" t="s">
        <v>35</v>
      </c>
      <c r="D357" s="53" t="s">
        <v>702</v>
      </c>
      <c r="E357" s="54" t="s">
        <v>49</v>
      </c>
      <c r="F357" s="15">
        <v>100</v>
      </c>
      <c r="G357" s="15"/>
      <c r="H357" s="56">
        <f>G357*F357</f>
        <v>0</v>
      </c>
      <c r="J357" s="11"/>
    </row>
    <row r="358" spans="1:10">
      <c r="A358" s="50"/>
      <c r="B358" s="51" t="s">
        <v>154</v>
      </c>
      <c r="C358" s="58" t="s">
        <v>5</v>
      </c>
      <c r="D358" s="53" t="s">
        <v>703</v>
      </c>
      <c r="E358" s="54"/>
      <c r="F358" s="55"/>
      <c r="G358" s="55"/>
      <c r="H358" s="56"/>
      <c r="J358" s="11"/>
    </row>
    <row r="359" spans="1:10">
      <c r="A359" s="50">
        <f>A357+1</f>
        <v>168</v>
      </c>
      <c r="B359" s="51" t="s">
        <v>154</v>
      </c>
      <c r="C359" s="58" t="s">
        <v>115</v>
      </c>
      <c r="D359" s="53" t="s">
        <v>704</v>
      </c>
      <c r="E359" s="54" t="s">
        <v>408</v>
      </c>
      <c r="F359" s="15">
        <v>16</v>
      </c>
      <c r="G359" s="15"/>
      <c r="H359" s="56">
        <f>G359*F359</f>
        <v>0</v>
      </c>
      <c r="J359" s="11"/>
    </row>
    <row r="360" spans="1:10">
      <c r="A360" s="50"/>
      <c r="B360" s="51" t="s">
        <v>154</v>
      </c>
      <c r="C360" s="58" t="s">
        <v>6</v>
      </c>
      <c r="D360" s="53" t="s">
        <v>705</v>
      </c>
      <c r="E360" s="54"/>
      <c r="F360" s="55"/>
      <c r="G360" s="55"/>
      <c r="H360" s="56"/>
      <c r="J360" s="11"/>
    </row>
    <row r="361" spans="1:10">
      <c r="A361" s="50">
        <f>A359+1</f>
        <v>169</v>
      </c>
      <c r="B361" s="51" t="s">
        <v>154</v>
      </c>
      <c r="C361" s="58" t="s">
        <v>24</v>
      </c>
      <c r="D361" s="53" t="s">
        <v>706</v>
      </c>
      <c r="E361" s="54" t="s">
        <v>408</v>
      </c>
      <c r="F361" s="15">
        <v>2</v>
      </c>
      <c r="G361" s="15"/>
      <c r="H361" s="56">
        <f>G361*F361</f>
        <v>0</v>
      </c>
      <c r="J361" s="11"/>
    </row>
    <row r="362" spans="1:10">
      <c r="A362" s="50"/>
      <c r="B362" s="51" t="s">
        <v>154</v>
      </c>
      <c r="C362" s="58" t="s">
        <v>7</v>
      </c>
      <c r="D362" s="53" t="s">
        <v>707</v>
      </c>
      <c r="E362" s="54"/>
      <c r="F362" s="55"/>
      <c r="G362" s="55"/>
      <c r="H362" s="56"/>
      <c r="J362" s="11"/>
    </row>
    <row r="363" spans="1:10">
      <c r="A363" s="50">
        <f>A361+1</f>
        <v>170</v>
      </c>
      <c r="B363" s="51" t="s">
        <v>154</v>
      </c>
      <c r="C363" s="58" t="s">
        <v>144</v>
      </c>
      <c r="D363" s="53" t="s">
        <v>708</v>
      </c>
      <c r="E363" s="54" t="s">
        <v>408</v>
      </c>
      <c r="F363" s="15">
        <v>2</v>
      </c>
      <c r="G363" s="15"/>
      <c r="H363" s="56">
        <f>G363*F363</f>
        <v>0</v>
      </c>
      <c r="J363" s="11"/>
    </row>
    <row r="364" spans="1:10">
      <c r="A364" s="50"/>
      <c r="B364" s="51" t="s">
        <v>154</v>
      </c>
      <c r="C364" s="58" t="s">
        <v>42</v>
      </c>
      <c r="D364" s="53" t="s">
        <v>709</v>
      </c>
      <c r="E364" s="54"/>
      <c r="F364" s="55"/>
      <c r="G364" s="55"/>
      <c r="H364" s="56"/>
      <c r="J364" s="11"/>
    </row>
    <row r="365" spans="1:10">
      <c r="A365" s="50">
        <f>A363+1</f>
        <v>171</v>
      </c>
      <c r="B365" s="51" t="s">
        <v>154</v>
      </c>
      <c r="C365" s="58" t="s">
        <v>142</v>
      </c>
      <c r="D365" s="53" t="s">
        <v>710</v>
      </c>
      <c r="E365" s="54" t="s">
        <v>46</v>
      </c>
      <c r="F365" s="15">
        <v>10</v>
      </c>
      <c r="G365" s="15"/>
      <c r="H365" s="56">
        <f>G365*F365</f>
        <v>0</v>
      </c>
      <c r="J365" s="11"/>
    </row>
    <row r="366" spans="1:10">
      <c r="A366" s="50"/>
      <c r="B366" s="59"/>
      <c r="C366" s="60"/>
      <c r="D366" s="198" t="s">
        <v>711</v>
      </c>
      <c r="E366" s="199"/>
      <c r="F366" s="214"/>
      <c r="G366" s="214"/>
      <c r="H366" s="200">
        <f>SUM(H351:H365)</f>
        <v>0</v>
      </c>
      <c r="J366" s="11"/>
    </row>
    <row r="367" spans="1:10" ht="24">
      <c r="A367" s="50"/>
      <c r="B367" s="51" t="s">
        <v>160</v>
      </c>
      <c r="C367" s="52"/>
      <c r="D367" s="57" t="s">
        <v>712</v>
      </c>
      <c r="E367" s="54"/>
      <c r="F367" s="55"/>
      <c r="G367" s="55"/>
      <c r="H367" s="56"/>
      <c r="J367" s="11"/>
    </row>
    <row r="368" spans="1:10">
      <c r="A368" s="50"/>
      <c r="B368" s="51" t="s">
        <v>160</v>
      </c>
      <c r="C368" s="58" t="s">
        <v>3</v>
      </c>
      <c r="D368" s="53" t="s">
        <v>713</v>
      </c>
      <c r="E368" s="54"/>
      <c r="F368" s="55"/>
      <c r="G368" s="55"/>
      <c r="H368" s="56"/>
      <c r="J368" s="11"/>
    </row>
    <row r="369" spans="1:10">
      <c r="A369" s="50">
        <f>A365+1</f>
        <v>172</v>
      </c>
      <c r="B369" s="51" t="s">
        <v>160</v>
      </c>
      <c r="C369" s="58" t="s">
        <v>69</v>
      </c>
      <c r="D369" s="53" t="s">
        <v>714</v>
      </c>
      <c r="E369" s="54" t="s">
        <v>408</v>
      </c>
      <c r="F369" s="15">
        <v>10</v>
      </c>
      <c r="G369" s="15"/>
      <c r="H369" s="56">
        <f>G369*F369</f>
        <v>0</v>
      </c>
      <c r="J369" s="11"/>
    </row>
    <row r="370" spans="1:10" s="3" customFormat="1">
      <c r="A370" s="50">
        <f t="shared" ref="A370:A372" si="35">A369+1</f>
        <v>173</v>
      </c>
      <c r="B370" s="51" t="s">
        <v>160</v>
      </c>
      <c r="C370" s="58" t="s">
        <v>21</v>
      </c>
      <c r="D370" s="53" t="s">
        <v>161</v>
      </c>
      <c r="E370" s="54" t="s">
        <v>408</v>
      </c>
      <c r="F370" s="15">
        <v>21</v>
      </c>
      <c r="G370" s="15"/>
      <c r="H370" s="56">
        <f>G370*F370</f>
        <v>0</v>
      </c>
    </row>
    <row r="371" spans="1:10" s="12" customFormat="1">
      <c r="A371" s="50">
        <f t="shared" si="35"/>
        <v>174</v>
      </c>
      <c r="B371" s="51" t="s">
        <v>160</v>
      </c>
      <c r="C371" s="58" t="s">
        <v>31</v>
      </c>
      <c r="D371" s="53" t="s">
        <v>162</v>
      </c>
      <c r="E371" s="54" t="s">
        <v>408</v>
      </c>
      <c r="F371" s="15">
        <v>4</v>
      </c>
      <c r="G371" s="15"/>
      <c r="H371" s="56">
        <f>G371*F371</f>
        <v>0</v>
      </c>
    </row>
    <row r="372" spans="1:10" s="19" customFormat="1">
      <c r="A372" s="50">
        <f t="shared" si="35"/>
        <v>175</v>
      </c>
      <c r="B372" s="51" t="s">
        <v>160</v>
      </c>
      <c r="C372" s="58" t="s">
        <v>70</v>
      </c>
      <c r="D372" s="53" t="s">
        <v>163</v>
      </c>
      <c r="E372" s="54" t="s">
        <v>408</v>
      </c>
      <c r="F372" s="15">
        <v>4</v>
      </c>
      <c r="G372" s="15"/>
      <c r="H372" s="56">
        <f>G372*F372</f>
        <v>0</v>
      </c>
    </row>
    <row r="373" spans="1:10">
      <c r="A373" s="50"/>
      <c r="B373" s="51" t="s">
        <v>160</v>
      </c>
      <c r="C373" s="58" t="s">
        <v>6</v>
      </c>
      <c r="D373" s="53" t="s">
        <v>715</v>
      </c>
      <c r="E373" s="54"/>
      <c r="F373" s="55"/>
      <c r="G373" s="55"/>
      <c r="H373" s="56"/>
      <c r="J373" s="11"/>
    </row>
    <row r="374" spans="1:10">
      <c r="A374" s="50">
        <f>A372+1</f>
        <v>176</v>
      </c>
      <c r="B374" s="51" t="s">
        <v>160</v>
      </c>
      <c r="C374" s="58" t="s">
        <v>65</v>
      </c>
      <c r="D374" s="53" t="s">
        <v>716</v>
      </c>
      <c r="E374" s="54" t="s">
        <v>46</v>
      </c>
      <c r="F374" s="15">
        <v>210.4</v>
      </c>
      <c r="G374" s="15"/>
      <c r="H374" s="56">
        <f>G374*F374</f>
        <v>0</v>
      </c>
      <c r="J374" s="11"/>
    </row>
    <row r="375" spans="1:10">
      <c r="A375" s="50"/>
      <c r="B375" s="59"/>
      <c r="C375" s="60"/>
      <c r="D375" s="198" t="s">
        <v>717</v>
      </c>
      <c r="E375" s="199"/>
      <c r="F375" s="214"/>
      <c r="G375" s="214"/>
      <c r="H375" s="200">
        <f>SUM(H367:H374)</f>
        <v>0</v>
      </c>
      <c r="J375" s="11"/>
    </row>
    <row r="376" spans="1:10">
      <c r="A376" s="50"/>
      <c r="B376" s="51" t="s">
        <v>164</v>
      </c>
      <c r="C376" s="52"/>
      <c r="D376" s="57" t="s">
        <v>718</v>
      </c>
      <c r="E376" s="54"/>
      <c r="F376" s="55"/>
      <c r="G376" s="55"/>
      <c r="H376" s="56"/>
      <c r="J376" s="11"/>
    </row>
    <row r="377" spans="1:10">
      <c r="A377" s="50"/>
      <c r="B377" s="51" t="s">
        <v>164</v>
      </c>
      <c r="C377" s="58" t="s">
        <v>3</v>
      </c>
      <c r="D377" s="53" t="s">
        <v>719</v>
      </c>
      <c r="E377" s="54"/>
      <c r="F377" s="55"/>
      <c r="G377" s="55"/>
      <c r="H377" s="56"/>
      <c r="J377" s="11"/>
    </row>
    <row r="378" spans="1:10">
      <c r="A378" s="50">
        <f>A374+1</f>
        <v>177</v>
      </c>
      <c r="B378" s="51" t="s">
        <v>164</v>
      </c>
      <c r="C378" s="58" t="s">
        <v>21</v>
      </c>
      <c r="D378" s="53" t="s">
        <v>720</v>
      </c>
      <c r="E378" s="54" t="s">
        <v>25</v>
      </c>
      <c r="F378" s="15">
        <v>1899</v>
      </c>
      <c r="G378" s="15"/>
      <c r="H378" s="56">
        <f>G378*F378</f>
        <v>0</v>
      </c>
      <c r="J378" s="11"/>
    </row>
    <row r="379" spans="1:10" s="3" customFormat="1">
      <c r="A379" s="50"/>
      <c r="B379" s="51" t="s">
        <v>164</v>
      </c>
      <c r="C379" s="58" t="s">
        <v>5</v>
      </c>
      <c r="D379" s="53" t="s">
        <v>721</v>
      </c>
      <c r="E379" s="54"/>
      <c r="F379" s="55"/>
      <c r="G379" s="55"/>
      <c r="H379" s="56"/>
    </row>
    <row r="380" spans="1:10" s="12" customFormat="1">
      <c r="A380" s="50">
        <f>A378+1</f>
        <v>178</v>
      </c>
      <c r="B380" s="51" t="s">
        <v>164</v>
      </c>
      <c r="C380" s="58" t="s">
        <v>72</v>
      </c>
      <c r="D380" s="53" t="s">
        <v>722</v>
      </c>
      <c r="E380" s="54" t="s">
        <v>25</v>
      </c>
      <c r="F380" s="15">
        <v>100</v>
      </c>
      <c r="G380" s="15"/>
      <c r="H380" s="56">
        <f>G380*F380</f>
        <v>0</v>
      </c>
    </row>
    <row r="381" spans="1:10" s="19" customFormat="1">
      <c r="A381" s="50">
        <f t="shared" ref="A381:A383" si="36">A380+1</f>
        <v>179</v>
      </c>
      <c r="B381" s="51" t="s">
        <v>164</v>
      </c>
      <c r="C381" s="58" t="s">
        <v>7</v>
      </c>
      <c r="D381" s="53" t="s">
        <v>723</v>
      </c>
      <c r="E381" s="54" t="s">
        <v>25</v>
      </c>
      <c r="F381" s="15">
        <v>2596.6799999999998</v>
      </c>
      <c r="G381" s="15"/>
      <c r="H381" s="56">
        <f>G381*F381</f>
        <v>0</v>
      </c>
    </row>
    <row r="382" spans="1:10">
      <c r="A382" s="50">
        <f t="shared" si="36"/>
        <v>180</v>
      </c>
      <c r="B382" s="51" t="s">
        <v>164</v>
      </c>
      <c r="C382" s="58" t="s">
        <v>18</v>
      </c>
      <c r="D382" s="53" t="s">
        <v>724</v>
      </c>
      <c r="E382" s="54" t="s">
        <v>25</v>
      </c>
      <c r="F382" s="15">
        <v>3104.9</v>
      </c>
      <c r="G382" s="15"/>
      <c r="H382" s="56">
        <f>G382*F382</f>
        <v>0</v>
      </c>
      <c r="J382" s="11"/>
    </row>
    <row r="383" spans="1:10">
      <c r="A383" s="50">
        <f t="shared" si="36"/>
        <v>181</v>
      </c>
      <c r="B383" s="51" t="s">
        <v>164</v>
      </c>
      <c r="C383" s="58" t="s">
        <v>42</v>
      </c>
      <c r="D383" s="53" t="s">
        <v>725</v>
      </c>
      <c r="E383" s="54" t="s">
        <v>25</v>
      </c>
      <c r="F383" s="15">
        <v>1049.73</v>
      </c>
      <c r="G383" s="15"/>
      <c r="H383" s="56">
        <f>G383*F383</f>
        <v>0</v>
      </c>
      <c r="J383" s="11"/>
    </row>
    <row r="384" spans="1:10" ht="24">
      <c r="A384" s="50"/>
      <c r="B384" s="51" t="s">
        <v>164</v>
      </c>
      <c r="C384" s="58" t="s">
        <v>44</v>
      </c>
      <c r="D384" s="53" t="s">
        <v>726</v>
      </c>
      <c r="E384" s="54"/>
      <c r="F384" s="55"/>
      <c r="G384" s="55"/>
      <c r="H384" s="56"/>
      <c r="J384" s="11"/>
    </row>
    <row r="385" spans="1:10" ht="36">
      <c r="A385" s="50">
        <f>A383+1</f>
        <v>182</v>
      </c>
      <c r="B385" s="51" t="s">
        <v>164</v>
      </c>
      <c r="C385" s="58" t="s">
        <v>45</v>
      </c>
      <c r="D385" s="53" t="s">
        <v>727</v>
      </c>
      <c r="E385" s="54" t="s">
        <v>25</v>
      </c>
      <c r="F385" s="15">
        <v>7066.64</v>
      </c>
      <c r="G385" s="15"/>
      <c r="H385" s="56">
        <f>G385*F385</f>
        <v>0</v>
      </c>
      <c r="J385" s="11"/>
    </row>
    <row r="386" spans="1:10">
      <c r="A386" s="50"/>
      <c r="B386" s="51" t="s">
        <v>164</v>
      </c>
      <c r="C386" s="58" t="s">
        <v>52</v>
      </c>
      <c r="D386" s="53" t="s">
        <v>728</v>
      </c>
      <c r="E386" s="54"/>
      <c r="F386" s="55"/>
      <c r="G386" s="55"/>
      <c r="H386" s="56"/>
      <c r="J386" s="11"/>
    </row>
    <row r="387" spans="1:10">
      <c r="A387" s="50">
        <f>A385+1</f>
        <v>183</v>
      </c>
      <c r="B387" s="51" t="s">
        <v>164</v>
      </c>
      <c r="C387" s="58" t="s">
        <v>127</v>
      </c>
      <c r="D387" s="53" t="s">
        <v>729</v>
      </c>
      <c r="E387" s="54" t="s">
        <v>25</v>
      </c>
      <c r="F387" s="15">
        <v>305.8</v>
      </c>
      <c r="G387" s="15"/>
      <c r="H387" s="56">
        <f>G387*F387</f>
        <v>0</v>
      </c>
      <c r="J387" s="11"/>
    </row>
    <row r="388" spans="1:10">
      <c r="A388" s="50"/>
      <c r="B388" s="51" t="s">
        <v>164</v>
      </c>
      <c r="C388" s="58" t="s">
        <v>54</v>
      </c>
      <c r="D388" s="53" t="s">
        <v>730</v>
      </c>
      <c r="E388" s="54"/>
      <c r="F388" s="55"/>
      <c r="G388" s="55"/>
      <c r="H388" s="56"/>
      <c r="J388" s="11"/>
    </row>
    <row r="389" spans="1:10">
      <c r="A389" s="50">
        <f>A387+1</f>
        <v>184</v>
      </c>
      <c r="B389" s="51" t="s">
        <v>164</v>
      </c>
      <c r="C389" s="58" t="s">
        <v>55</v>
      </c>
      <c r="D389" s="53" t="s">
        <v>731</v>
      </c>
      <c r="E389" s="54" t="s">
        <v>46</v>
      </c>
      <c r="F389" s="15">
        <v>20</v>
      </c>
      <c r="G389" s="15"/>
      <c r="H389" s="56">
        <f>G389*F389</f>
        <v>0</v>
      </c>
      <c r="J389" s="11"/>
    </row>
    <row r="390" spans="1:10">
      <c r="A390" s="50"/>
      <c r="B390" s="51" t="s">
        <v>164</v>
      </c>
      <c r="C390" s="58" t="s">
        <v>56</v>
      </c>
      <c r="D390" s="53" t="s">
        <v>732</v>
      </c>
      <c r="E390" s="54"/>
      <c r="F390" s="55"/>
      <c r="G390" s="55"/>
      <c r="H390" s="56"/>
      <c r="J390" s="11"/>
    </row>
    <row r="391" spans="1:10">
      <c r="A391" s="50">
        <f>A389+1</f>
        <v>185</v>
      </c>
      <c r="B391" s="51" t="s">
        <v>164</v>
      </c>
      <c r="C391" s="58" t="s">
        <v>91</v>
      </c>
      <c r="D391" s="53" t="s">
        <v>733</v>
      </c>
      <c r="E391" s="54" t="s">
        <v>46</v>
      </c>
      <c r="F391" s="15">
        <v>10</v>
      </c>
      <c r="G391" s="15"/>
      <c r="H391" s="56">
        <f>G391*F391</f>
        <v>0</v>
      </c>
      <c r="J391" s="11"/>
    </row>
    <row r="392" spans="1:10" ht="24">
      <c r="A392" s="50">
        <f t="shared" ref="A392" si="37">A391+1</f>
        <v>186</v>
      </c>
      <c r="B392" s="51" t="s">
        <v>164</v>
      </c>
      <c r="C392" s="58" t="s">
        <v>165</v>
      </c>
      <c r="D392" s="53" t="s">
        <v>734</v>
      </c>
      <c r="E392" s="54" t="s">
        <v>46</v>
      </c>
      <c r="F392" s="15">
        <v>29</v>
      </c>
      <c r="G392" s="15"/>
      <c r="H392" s="56">
        <f>G392*F392</f>
        <v>0</v>
      </c>
      <c r="J392" s="11"/>
    </row>
    <row r="393" spans="1:10">
      <c r="A393" s="50"/>
      <c r="B393" s="51" t="s">
        <v>164</v>
      </c>
      <c r="C393" s="58" t="s">
        <v>57</v>
      </c>
      <c r="D393" s="53" t="s">
        <v>735</v>
      </c>
      <c r="E393" s="54"/>
      <c r="F393" s="55"/>
      <c r="G393" s="55"/>
      <c r="H393" s="56"/>
      <c r="J393" s="11"/>
    </row>
    <row r="394" spans="1:10">
      <c r="A394" s="50">
        <f>A392+1</f>
        <v>187</v>
      </c>
      <c r="B394" s="51" t="s">
        <v>164</v>
      </c>
      <c r="C394" s="58" t="s">
        <v>166</v>
      </c>
      <c r="D394" s="53" t="s">
        <v>736</v>
      </c>
      <c r="E394" s="54" t="s">
        <v>46</v>
      </c>
      <c r="F394" s="15">
        <v>27</v>
      </c>
      <c r="G394" s="15"/>
      <c r="H394" s="56">
        <f>G394*F394</f>
        <v>0</v>
      </c>
      <c r="J394" s="11"/>
    </row>
    <row r="395" spans="1:10">
      <c r="A395" s="50"/>
      <c r="B395" s="51" t="s">
        <v>164</v>
      </c>
      <c r="C395" s="58" t="s">
        <v>58</v>
      </c>
      <c r="D395" s="53" t="s">
        <v>737</v>
      </c>
      <c r="E395" s="54"/>
      <c r="F395" s="55"/>
      <c r="G395" s="55"/>
      <c r="H395" s="56"/>
      <c r="J395" s="11"/>
    </row>
    <row r="396" spans="1:10">
      <c r="A396" s="50">
        <f>A394+1</f>
        <v>188</v>
      </c>
      <c r="B396" s="51" t="s">
        <v>164</v>
      </c>
      <c r="C396" s="58" t="s">
        <v>167</v>
      </c>
      <c r="D396" s="53" t="s">
        <v>738</v>
      </c>
      <c r="E396" s="54" t="s">
        <v>25</v>
      </c>
      <c r="F396" s="15">
        <v>10</v>
      </c>
      <c r="G396" s="15"/>
      <c r="H396" s="56">
        <f>G396*F396</f>
        <v>0</v>
      </c>
      <c r="J396" s="11"/>
    </row>
    <row r="397" spans="1:10">
      <c r="A397" s="50"/>
      <c r="B397" s="51" t="s">
        <v>164</v>
      </c>
      <c r="C397" s="58" t="s">
        <v>168</v>
      </c>
      <c r="D397" s="53" t="s">
        <v>739</v>
      </c>
      <c r="E397" s="54"/>
      <c r="F397" s="55"/>
      <c r="G397" s="55"/>
      <c r="H397" s="56"/>
      <c r="J397" s="11"/>
    </row>
    <row r="398" spans="1:10">
      <c r="A398" s="50">
        <f>A396+1</f>
        <v>189</v>
      </c>
      <c r="B398" s="51" t="s">
        <v>164</v>
      </c>
      <c r="C398" s="58" t="s">
        <v>169</v>
      </c>
      <c r="D398" s="53" t="s">
        <v>740</v>
      </c>
      <c r="E398" s="54" t="s">
        <v>25</v>
      </c>
      <c r="F398" s="15">
        <v>30</v>
      </c>
      <c r="G398" s="15"/>
      <c r="H398" s="56">
        <f>G398*F398</f>
        <v>0</v>
      </c>
      <c r="J398" s="11"/>
    </row>
    <row r="399" spans="1:10">
      <c r="A399" s="50"/>
      <c r="B399" s="51" t="s">
        <v>164</v>
      </c>
      <c r="C399" s="58" t="s">
        <v>97</v>
      </c>
      <c r="D399" s="53" t="s">
        <v>741</v>
      </c>
      <c r="E399" s="54"/>
      <c r="F399" s="55"/>
      <c r="G399" s="55"/>
      <c r="H399" s="56"/>
      <c r="J399" s="11"/>
    </row>
    <row r="400" spans="1:10">
      <c r="A400" s="50">
        <f>A398+1</f>
        <v>190</v>
      </c>
      <c r="B400" s="51" t="s">
        <v>164</v>
      </c>
      <c r="C400" s="58" t="s">
        <v>98</v>
      </c>
      <c r="D400" s="53" t="s">
        <v>742</v>
      </c>
      <c r="E400" s="54" t="s">
        <v>46</v>
      </c>
      <c r="F400" s="15">
        <v>20</v>
      </c>
      <c r="G400" s="15"/>
      <c r="H400" s="56">
        <f>G400*F400</f>
        <v>0</v>
      </c>
      <c r="J400" s="11"/>
    </row>
    <row r="401" spans="1:10">
      <c r="A401" s="50">
        <f t="shared" ref="A401:A402" si="38">A400+1</f>
        <v>191</v>
      </c>
      <c r="B401" s="51" t="s">
        <v>164</v>
      </c>
      <c r="C401" s="58" t="s">
        <v>101</v>
      </c>
      <c r="D401" s="53" t="s">
        <v>743</v>
      </c>
      <c r="E401" s="54" t="s">
        <v>443</v>
      </c>
      <c r="F401" s="15">
        <v>18</v>
      </c>
      <c r="G401" s="15"/>
      <c r="H401" s="56">
        <f>G401*F401</f>
        <v>0</v>
      </c>
      <c r="J401" s="11"/>
    </row>
    <row r="402" spans="1:10">
      <c r="A402" s="50">
        <f t="shared" si="38"/>
        <v>192</v>
      </c>
      <c r="B402" s="51" t="s">
        <v>164</v>
      </c>
      <c r="C402" s="58" t="s">
        <v>170</v>
      </c>
      <c r="D402" s="53" t="s">
        <v>744</v>
      </c>
      <c r="E402" s="54" t="s">
        <v>445</v>
      </c>
      <c r="F402" s="15">
        <v>1</v>
      </c>
      <c r="G402" s="15"/>
      <c r="H402" s="56">
        <f>G402*F402</f>
        <v>0</v>
      </c>
      <c r="J402" s="11"/>
    </row>
    <row r="403" spans="1:10">
      <c r="A403" s="50"/>
      <c r="B403" s="59"/>
      <c r="C403" s="60"/>
      <c r="D403" s="198" t="s">
        <v>745</v>
      </c>
      <c r="E403" s="199"/>
      <c r="F403" s="214"/>
      <c r="G403" s="214"/>
      <c r="H403" s="200">
        <f>SUM(H376:H402)</f>
        <v>0</v>
      </c>
      <c r="J403" s="11"/>
    </row>
    <row r="404" spans="1:10">
      <c r="A404" s="50"/>
      <c r="B404" s="51" t="s">
        <v>171</v>
      </c>
      <c r="C404" s="52"/>
      <c r="D404" s="57" t="s">
        <v>746</v>
      </c>
      <c r="E404" s="54"/>
      <c r="F404" s="55"/>
      <c r="G404" s="55"/>
      <c r="H404" s="56"/>
      <c r="J404" s="11"/>
    </row>
    <row r="405" spans="1:10" s="12" customFormat="1">
      <c r="A405" s="50"/>
      <c r="B405" s="51" t="s">
        <v>172</v>
      </c>
      <c r="C405" s="52"/>
      <c r="D405" s="57" t="s">
        <v>747</v>
      </c>
      <c r="E405" s="54"/>
      <c r="F405" s="55"/>
      <c r="G405" s="55"/>
      <c r="H405" s="56"/>
    </row>
    <row r="406" spans="1:10" s="19" customFormat="1">
      <c r="A406" s="50"/>
      <c r="B406" s="51" t="s">
        <v>172</v>
      </c>
      <c r="C406" s="58" t="s">
        <v>3</v>
      </c>
      <c r="D406" s="53" t="s">
        <v>748</v>
      </c>
      <c r="E406" s="54"/>
      <c r="F406" s="55"/>
      <c r="G406" s="55"/>
      <c r="H406" s="56"/>
    </row>
    <row r="407" spans="1:10">
      <c r="A407" s="50">
        <f>A402+1</f>
        <v>193</v>
      </c>
      <c r="B407" s="51" t="s">
        <v>172</v>
      </c>
      <c r="C407" s="58" t="s">
        <v>69</v>
      </c>
      <c r="D407" s="53" t="s">
        <v>749</v>
      </c>
      <c r="E407" s="54" t="s">
        <v>32</v>
      </c>
      <c r="F407" s="15">
        <v>32.58</v>
      </c>
      <c r="G407" s="15"/>
      <c r="H407" s="56">
        <f>G407*F407</f>
        <v>0</v>
      </c>
      <c r="J407" s="11"/>
    </row>
    <row r="408" spans="1:10" s="3" customFormat="1">
      <c r="A408" s="50">
        <f t="shared" ref="A408:A409" si="39">A407+1</f>
        <v>194</v>
      </c>
      <c r="B408" s="51" t="s">
        <v>172</v>
      </c>
      <c r="C408" s="58" t="s">
        <v>21</v>
      </c>
      <c r="D408" s="53" t="s">
        <v>750</v>
      </c>
      <c r="E408" s="54" t="s">
        <v>32</v>
      </c>
      <c r="F408" s="15">
        <v>244.36</v>
      </c>
      <c r="G408" s="15"/>
      <c r="H408" s="56">
        <f>G408*F408</f>
        <v>0</v>
      </c>
    </row>
    <row r="409" spans="1:10" s="12" customFormat="1">
      <c r="A409" s="50">
        <f t="shared" si="39"/>
        <v>195</v>
      </c>
      <c r="B409" s="51" t="s">
        <v>172</v>
      </c>
      <c r="C409" s="58" t="s">
        <v>5</v>
      </c>
      <c r="D409" s="53" t="s">
        <v>747</v>
      </c>
      <c r="E409" s="54" t="s">
        <v>25</v>
      </c>
      <c r="F409" s="15">
        <v>1086.0899999999999</v>
      </c>
      <c r="G409" s="15"/>
      <c r="H409" s="56">
        <f>G409*F409</f>
        <v>0</v>
      </c>
    </row>
    <row r="410" spans="1:10">
      <c r="A410" s="92"/>
      <c r="B410" s="59"/>
      <c r="C410" s="60"/>
      <c r="D410" s="198" t="s">
        <v>751</v>
      </c>
      <c r="E410" s="199"/>
      <c r="F410" s="214"/>
      <c r="G410" s="214"/>
      <c r="H410" s="200">
        <f>SUM(H405:H409)</f>
        <v>0</v>
      </c>
      <c r="J410" s="11"/>
    </row>
    <row r="411" spans="1:10">
      <c r="A411" s="50"/>
      <c r="B411" s="51" t="s">
        <v>173</v>
      </c>
      <c r="C411" s="52"/>
      <c r="D411" s="57" t="s">
        <v>752</v>
      </c>
      <c r="E411" s="54"/>
      <c r="F411" s="55"/>
      <c r="G411" s="55"/>
      <c r="H411" s="56"/>
      <c r="J411" s="11"/>
    </row>
    <row r="412" spans="1:10">
      <c r="A412" s="50">
        <f>A409+1</f>
        <v>196</v>
      </c>
      <c r="B412" s="51" t="s">
        <v>173</v>
      </c>
      <c r="C412" s="58" t="s">
        <v>3</v>
      </c>
      <c r="D412" s="53" t="s">
        <v>753</v>
      </c>
      <c r="E412" s="54" t="s">
        <v>25</v>
      </c>
      <c r="F412" s="15">
        <v>28.53</v>
      </c>
      <c r="G412" s="15"/>
      <c r="H412" s="56">
        <f>G412*F412</f>
        <v>0</v>
      </c>
      <c r="J412" s="11"/>
    </row>
    <row r="413" spans="1:10" s="3" customFormat="1">
      <c r="A413" s="92"/>
      <c r="B413" s="59"/>
      <c r="C413" s="60"/>
      <c r="D413" s="198" t="s">
        <v>754</v>
      </c>
      <c r="E413" s="199"/>
      <c r="F413" s="214"/>
      <c r="G413" s="214"/>
      <c r="H413" s="200">
        <f>SUM(H411:H412)</f>
        <v>0</v>
      </c>
    </row>
    <row r="414" spans="1:10" s="19" customFormat="1">
      <c r="A414" s="50"/>
      <c r="B414" s="51" t="s">
        <v>174</v>
      </c>
      <c r="C414" s="52"/>
      <c r="D414" s="57" t="s">
        <v>755</v>
      </c>
      <c r="E414" s="54"/>
      <c r="F414" s="55"/>
      <c r="G414" s="55"/>
      <c r="H414" s="56"/>
    </row>
    <row r="415" spans="1:10" ht="36">
      <c r="A415" s="50">
        <f>A412+1</f>
        <v>197</v>
      </c>
      <c r="B415" s="51" t="s">
        <v>174</v>
      </c>
      <c r="C415" s="58" t="s">
        <v>44</v>
      </c>
      <c r="D415" s="53" t="s">
        <v>756</v>
      </c>
      <c r="E415" s="54" t="s">
        <v>25</v>
      </c>
      <c r="F415" s="15">
        <v>227.75</v>
      </c>
      <c r="G415" s="15"/>
      <c r="H415" s="56">
        <f>G415*F415</f>
        <v>0</v>
      </c>
      <c r="J415" s="11"/>
    </row>
    <row r="416" spans="1:10" s="3" customFormat="1">
      <c r="A416" s="92"/>
      <c r="B416" s="59"/>
      <c r="C416" s="60"/>
      <c r="D416" s="198" t="s">
        <v>757</v>
      </c>
      <c r="E416" s="199"/>
      <c r="F416" s="214"/>
      <c r="G416" s="214"/>
      <c r="H416" s="200">
        <f>SUM(H414:H415)</f>
        <v>0</v>
      </c>
    </row>
    <row r="417" spans="1:14" s="19" customFormat="1">
      <c r="A417" s="50"/>
      <c r="B417" s="51" t="s">
        <v>175</v>
      </c>
      <c r="C417" s="52"/>
      <c r="D417" s="57" t="s">
        <v>758</v>
      </c>
      <c r="E417" s="54"/>
      <c r="F417" s="55"/>
      <c r="G417" s="55"/>
      <c r="H417" s="56"/>
    </row>
    <row r="418" spans="1:14">
      <c r="A418" s="50"/>
      <c r="B418" s="51" t="s">
        <v>175</v>
      </c>
      <c r="C418" s="58" t="s">
        <v>5</v>
      </c>
      <c r="D418" s="53" t="s">
        <v>759</v>
      </c>
      <c r="E418" s="54"/>
      <c r="F418" s="55"/>
      <c r="G418" s="55"/>
      <c r="H418" s="56"/>
      <c r="J418" s="11"/>
    </row>
    <row r="419" spans="1:14">
      <c r="A419" s="50">
        <f>A415+1</f>
        <v>198</v>
      </c>
      <c r="B419" s="51" t="s">
        <v>175</v>
      </c>
      <c r="C419" s="58" t="s">
        <v>72</v>
      </c>
      <c r="D419" s="53" t="s">
        <v>760</v>
      </c>
      <c r="E419" s="54" t="s">
        <v>46</v>
      </c>
      <c r="F419" s="15">
        <v>19</v>
      </c>
      <c r="G419" s="15"/>
      <c r="H419" s="56">
        <f>G419*F419</f>
        <v>0</v>
      </c>
      <c r="J419" s="11"/>
    </row>
    <row r="420" spans="1:14" s="3" customFormat="1">
      <c r="A420" s="50">
        <f t="shared" ref="A420" si="40">A419+1</f>
        <v>199</v>
      </c>
      <c r="B420" s="51" t="s">
        <v>175</v>
      </c>
      <c r="C420" s="58" t="s">
        <v>6</v>
      </c>
      <c r="D420" s="53" t="s">
        <v>761</v>
      </c>
      <c r="E420" s="54" t="s">
        <v>505</v>
      </c>
      <c r="F420" s="15">
        <v>20</v>
      </c>
      <c r="G420" s="15"/>
      <c r="H420" s="56">
        <f>G420*F420</f>
        <v>0</v>
      </c>
      <c r="I420" s="24"/>
      <c r="N420" s="24"/>
    </row>
    <row r="421" spans="1:14" s="19" customFormat="1">
      <c r="A421" s="92"/>
      <c r="B421" s="59"/>
      <c r="C421" s="60"/>
      <c r="D421" s="198" t="s">
        <v>762</v>
      </c>
      <c r="E421" s="199"/>
      <c r="F421" s="214"/>
      <c r="G421" s="214"/>
      <c r="H421" s="200">
        <f>SUM(H417:H420)</f>
        <v>0</v>
      </c>
      <c r="I421" s="26"/>
      <c r="N421" s="26"/>
    </row>
    <row r="422" spans="1:14">
      <c r="A422" s="50"/>
      <c r="B422" s="51" t="s">
        <v>176</v>
      </c>
      <c r="C422" s="52"/>
      <c r="D422" s="57" t="s">
        <v>763</v>
      </c>
      <c r="E422" s="54"/>
      <c r="F422" s="55"/>
      <c r="G422" s="55"/>
      <c r="H422" s="56"/>
      <c r="I422" s="25"/>
      <c r="J422" s="11"/>
      <c r="N422" s="25"/>
    </row>
    <row r="423" spans="1:14">
      <c r="A423" s="50">
        <f>A420+1</f>
        <v>200</v>
      </c>
      <c r="B423" s="51" t="s">
        <v>176</v>
      </c>
      <c r="C423" s="58" t="s">
        <v>18</v>
      </c>
      <c r="D423" s="53" t="s">
        <v>764</v>
      </c>
      <c r="E423" s="54" t="s">
        <v>408</v>
      </c>
      <c r="F423" s="15">
        <v>14</v>
      </c>
      <c r="G423" s="15"/>
      <c r="H423" s="56">
        <f>G423*F423</f>
        <v>0</v>
      </c>
      <c r="I423" s="25"/>
      <c r="J423" s="11"/>
      <c r="N423" s="25"/>
    </row>
    <row r="424" spans="1:14">
      <c r="A424" s="50">
        <f t="shared" ref="A424" si="41">A423+1</f>
        <v>201</v>
      </c>
      <c r="B424" s="51" t="s">
        <v>176</v>
      </c>
      <c r="C424" s="58" t="s">
        <v>42</v>
      </c>
      <c r="D424" s="53" t="s">
        <v>765</v>
      </c>
      <c r="E424" s="54" t="s">
        <v>505</v>
      </c>
      <c r="F424" s="15">
        <v>4</v>
      </c>
      <c r="G424" s="15"/>
      <c r="H424" s="56">
        <f>G424*F424</f>
        <v>0</v>
      </c>
      <c r="I424" s="25"/>
      <c r="J424" s="11"/>
      <c r="N424" s="25"/>
    </row>
    <row r="425" spans="1:14" s="12" customFormat="1">
      <c r="A425" s="92"/>
      <c r="B425" s="59"/>
      <c r="C425" s="60"/>
      <c r="D425" s="198" t="s">
        <v>766</v>
      </c>
      <c r="E425" s="199"/>
      <c r="F425" s="214"/>
      <c r="G425" s="214"/>
      <c r="H425" s="200">
        <f>SUM(H422:H424)</f>
        <v>0</v>
      </c>
      <c r="I425" s="27"/>
      <c r="N425" s="27"/>
    </row>
    <row r="426" spans="1:14">
      <c r="A426" s="50"/>
      <c r="B426" s="51" t="s">
        <v>177</v>
      </c>
      <c r="C426" s="52"/>
      <c r="D426" s="57" t="s">
        <v>767</v>
      </c>
      <c r="E426" s="54"/>
      <c r="F426" s="55"/>
      <c r="G426" s="55"/>
      <c r="H426" s="56"/>
      <c r="I426" s="25"/>
      <c r="J426" s="11"/>
      <c r="N426" s="25"/>
    </row>
    <row r="427" spans="1:14" s="12" customFormat="1">
      <c r="A427" s="50"/>
      <c r="B427" s="51" t="s">
        <v>178</v>
      </c>
      <c r="C427" s="52"/>
      <c r="D427" s="57" t="s">
        <v>768</v>
      </c>
      <c r="E427" s="54"/>
      <c r="F427" s="55"/>
      <c r="G427" s="55"/>
      <c r="H427" s="56"/>
      <c r="I427" s="27"/>
      <c r="N427" s="27"/>
    </row>
    <row r="428" spans="1:14" s="19" customFormat="1">
      <c r="A428" s="50">
        <f>A424+1</f>
        <v>202</v>
      </c>
      <c r="B428" s="51" t="s">
        <v>178</v>
      </c>
      <c r="C428" s="58" t="s">
        <v>3</v>
      </c>
      <c r="D428" s="53" t="s">
        <v>769</v>
      </c>
      <c r="E428" s="54" t="s">
        <v>179</v>
      </c>
      <c r="F428" s="15">
        <v>3809.06</v>
      </c>
      <c r="G428" s="15"/>
      <c r="H428" s="56">
        <f>G428*F428</f>
        <v>0</v>
      </c>
      <c r="I428" s="26"/>
      <c r="N428" s="26"/>
    </row>
    <row r="429" spans="1:14" s="3" customFormat="1">
      <c r="A429" s="92"/>
      <c r="B429" s="59"/>
      <c r="C429" s="60"/>
      <c r="D429" s="198" t="s">
        <v>770</v>
      </c>
      <c r="E429" s="199"/>
      <c r="F429" s="214"/>
      <c r="G429" s="214"/>
      <c r="H429" s="200">
        <f>SUM(H427:H428)</f>
        <v>0</v>
      </c>
      <c r="I429" s="24"/>
      <c r="N429" s="24"/>
    </row>
    <row r="430" spans="1:14" s="19" customFormat="1">
      <c r="A430" s="50"/>
      <c r="B430" s="51" t="s">
        <v>180</v>
      </c>
      <c r="C430" s="52"/>
      <c r="D430" s="57" t="s">
        <v>771</v>
      </c>
      <c r="E430" s="54"/>
      <c r="F430" s="55"/>
      <c r="G430" s="55"/>
      <c r="H430" s="56"/>
      <c r="I430" s="26"/>
      <c r="N430" s="26"/>
    </row>
    <row r="431" spans="1:14">
      <c r="A431" s="50">
        <f>A428+1</f>
        <v>203</v>
      </c>
      <c r="B431" s="51" t="s">
        <v>180</v>
      </c>
      <c r="C431" s="58" t="s">
        <v>3</v>
      </c>
      <c r="D431" s="53" t="s">
        <v>772</v>
      </c>
      <c r="E431" s="54" t="s">
        <v>179</v>
      </c>
      <c r="F431" s="15">
        <v>5298.93</v>
      </c>
      <c r="G431" s="15"/>
      <c r="H431" s="56">
        <f>G431*F431</f>
        <v>0</v>
      </c>
      <c r="I431" s="25"/>
      <c r="J431" s="11"/>
      <c r="N431" s="25"/>
    </row>
    <row r="432" spans="1:14" s="3" customFormat="1">
      <c r="A432" s="92"/>
      <c r="B432" s="59"/>
      <c r="C432" s="60"/>
      <c r="D432" s="198" t="s">
        <v>773</v>
      </c>
      <c r="E432" s="199"/>
      <c r="F432" s="214"/>
      <c r="G432" s="214"/>
      <c r="H432" s="200">
        <f>SUM(H430:H431)</f>
        <v>0</v>
      </c>
      <c r="I432" s="24"/>
      <c r="N432" s="24"/>
    </row>
    <row r="433" spans="1:14" s="19" customFormat="1">
      <c r="A433" s="50"/>
      <c r="B433" s="51" t="s">
        <v>181</v>
      </c>
      <c r="C433" s="52"/>
      <c r="D433" s="57" t="s">
        <v>774</v>
      </c>
      <c r="E433" s="54"/>
      <c r="F433" s="55"/>
      <c r="G433" s="55"/>
      <c r="H433" s="56"/>
      <c r="I433" s="26"/>
      <c r="N433" s="26"/>
    </row>
    <row r="434" spans="1:14">
      <c r="A434" s="50">
        <f>A431+1</f>
        <v>204</v>
      </c>
      <c r="B434" s="51" t="s">
        <v>181</v>
      </c>
      <c r="C434" s="58" t="s">
        <v>3</v>
      </c>
      <c r="D434" s="53" t="s">
        <v>775</v>
      </c>
      <c r="E434" s="54" t="s">
        <v>179</v>
      </c>
      <c r="F434" s="15">
        <v>3354.52</v>
      </c>
      <c r="G434" s="15"/>
      <c r="H434" s="56">
        <f>G434*F434</f>
        <v>0</v>
      </c>
      <c r="J434" s="11"/>
    </row>
    <row r="435" spans="1:14" s="3" customFormat="1">
      <c r="A435" s="92"/>
      <c r="B435" s="59"/>
      <c r="C435" s="60"/>
      <c r="D435" s="198" t="s">
        <v>776</v>
      </c>
      <c r="E435" s="199"/>
      <c r="F435" s="214"/>
      <c r="G435" s="214"/>
      <c r="H435" s="200">
        <f>SUM(H433:H434)</f>
        <v>0</v>
      </c>
    </row>
    <row r="436" spans="1:14" s="19" customFormat="1">
      <c r="A436" s="50"/>
      <c r="B436" s="51" t="s">
        <v>182</v>
      </c>
      <c r="C436" s="52"/>
      <c r="D436" s="57" t="s">
        <v>777</v>
      </c>
      <c r="E436" s="54"/>
      <c r="F436" s="55"/>
      <c r="G436" s="55"/>
      <c r="H436" s="56"/>
    </row>
    <row r="437" spans="1:14">
      <c r="A437" s="50"/>
      <c r="B437" s="51" t="s">
        <v>182</v>
      </c>
      <c r="C437" s="58" t="s">
        <v>3</v>
      </c>
      <c r="D437" s="53" t="s">
        <v>778</v>
      </c>
      <c r="E437" s="54"/>
      <c r="F437" s="55"/>
      <c r="G437" s="55"/>
      <c r="H437" s="56"/>
      <c r="J437" s="11"/>
    </row>
    <row r="438" spans="1:14">
      <c r="A438" s="50">
        <f>A434+1</f>
        <v>205</v>
      </c>
      <c r="B438" s="51" t="s">
        <v>182</v>
      </c>
      <c r="C438" s="58" t="s">
        <v>21</v>
      </c>
      <c r="D438" s="53" t="s">
        <v>779</v>
      </c>
      <c r="E438" s="54" t="s">
        <v>179</v>
      </c>
      <c r="F438" s="15">
        <v>6000.6</v>
      </c>
      <c r="G438" s="15"/>
      <c r="H438" s="56">
        <f>G438*F438</f>
        <v>0</v>
      </c>
      <c r="J438" s="11"/>
    </row>
    <row r="439" spans="1:14" s="12" customFormat="1">
      <c r="A439" s="92"/>
      <c r="B439" s="59"/>
      <c r="C439" s="60"/>
      <c r="D439" s="198" t="s">
        <v>780</v>
      </c>
      <c r="E439" s="199"/>
      <c r="F439" s="214"/>
      <c r="G439" s="214"/>
      <c r="H439" s="200">
        <f>SUM(H436:H438)</f>
        <v>0</v>
      </c>
    </row>
    <row r="440" spans="1:14">
      <c r="A440" s="50"/>
      <c r="B440" s="51" t="s">
        <v>183</v>
      </c>
      <c r="C440" s="52"/>
      <c r="D440" s="57" t="s">
        <v>781</v>
      </c>
      <c r="E440" s="54"/>
      <c r="F440" s="55"/>
      <c r="G440" s="55"/>
      <c r="H440" s="56"/>
      <c r="J440" s="11"/>
    </row>
    <row r="441" spans="1:14" s="12" customFormat="1">
      <c r="A441" s="50"/>
      <c r="B441" s="51" t="s">
        <v>184</v>
      </c>
      <c r="C441" s="52"/>
      <c r="D441" s="57" t="s">
        <v>782</v>
      </c>
      <c r="E441" s="54"/>
      <c r="F441" s="55"/>
      <c r="G441" s="55"/>
      <c r="H441" s="56"/>
    </row>
    <row r="442" spans="1:14" s="19" customFormat="1">
      <c r="A442" s="50">
        <f>A438+1</f>
        <v>206</v>
      </c>
      <c r="B442" s="51" t="s">
        <v>184</v>
      </c>
      <c r="C442" s="58" t="s">
        <v>3</v>
      </c>
      <c r="D442" s="53" t="s">
        <v>783</v>
      </c>
      <c r="E442" s="54" t="s">
        <v>25</v>
      </c>
      <c r="F442" s="15">
        <v>332.8</v>
      </c>
      <c r="G442" s="15"/>
      <c r="H442" s="56">
        <f>G442*F442</f>
        <v>0</v>
      </c>
    </row>
    <row r="443" spans="1:14" s="3" customFormat="1">
      <c r="A443" s="92"/>
      <c r="B443" s="59"/>
      <c r="C443" s="60"/>
      <c r="D443" s="198" t="s">
        <v>784</v>
      </c>
      <c r="E443" s="199"/>
      <c r="F443" s="214"/>
      <c r="G443" s="214"/>
      <c r="H443" s="200">
        <f>SUM(H441:H442)</f>
        <v>0</v>
      </c>
    </row>
    <row r="444" spans="1:14" s="19" customFormat="1">
      <c r="A444" s="50"/>
      <c r="B444" s="51" t="s">
        <v>185</v>
      </c>
      <c r="C444" s="52"/>
      <c r="D444" s="57" t="s">
        <v>785</v>
      </c>
      <c r="E444" s="54"/>
      <c r="F444" s="55"/>
      <c r="G444" s="55"/>
      <c r="H444" s="56"/>
    </row>
    <row r="445" spans="1:14">
      <c r="A445" s="50">
        <f>A442+1</f>
        <v>207</v>
      </c>
      <c r="B445" s="51" t="s">
        <v>185</v>
      </c>
      <c r="C445" s="58" t="s">
        <v>3</v>
      </c>
      <c r="D445" s="53" t="s">
        <v>786</v>
      </c>
      <c r="E445" s="54" t="s">
        <v>408</v>
      </c>
      <c r="F445" s="15">
        <v>2</v>
      </c>
      <c r="G445" s="15"/>
      <c r="H445" s="56">
        <f>G445*F445</f>
        <v>0</v>
      </c>
      <c r="J445" s="11"/>
    </row>
    <row r="446" spans="1:14" s="3" customFormat="1">
      <c r="A446" s="92"/>
      <c r="B446" s="59"/>
      <c r="C446" s="60"/>
      <c r="D446" s="198" t="s">
        <v>787</v>
      </c>
      <c r="E446" s="199"/>
      <c r="F446" s="214"/>
      <c r="G446" s="214"/>
      <c r="H446" s="200">
        <f>SUM(H444:H445)</f>
        <v>0</v>
      </c>
    </row>
    <row r="447" spans="1:14" s="19" customFormat="1">
      <c r="A447" s="50"/>
      <c r="B447" s="51" t="s">
        <v>186</v>
      </c>
      <c r="C447" s="52"/>
      <c r="D447" s="57" t="s">
        <v>788</v>
      </c>
      <c r="E447" s="54"/>
      <c r="F447" s="55"/>
      <c r="G447" s="55"/>
      <c r="H447" s="56"/>
    </row>
    <row r="448" spans="1:14">
      <c r="A448" s="50">
        <f>A445+1</f>
        <v>208</v>
      </c>
      <c r="B448" s="51" t="s">
        <v>186</v>
      </c>
      <c r="C448" s="58" t="s">
        <v>6</v>
      </c>
      <c r="D448" s="53" t="s">
        <v>789</v>
      </c>
      <c r="E448" s="54" t="s">
        <v>445</v>
      </c>
      <c r="F448" s="15">
        <v>2</v>
      </c>
      <c r="G448" s="15"/>
      <c r="H448" s="56">
        <f>G448*F448</f>
        <v>0</v>
      </c>
      <c r="J448" s="11"/>
    </row>
    <row r="449" spans="1:10" s="3" customFormat="1">
      <c r="A449" s="92"/>
      <c r="B449" s="59"/>
      <c r="C449" s="60"/>
      <c r="D449" s="198" t="s">
        <v>790</v>
      </c>
      <c r="E449" s="199"/>
      <c r="F449" s="214"/>
      <c r="G449" s="214"/>
      <c r="H449" s="200">
        <f>SUM(H447:H448)</f>
        <v>0</v>
      </c>
    </row>
    <row r="450" spans="1:10" s="19" customFormat="1">
      <c r="A450" s="50"/>
      <c r="B450" s="51" t="s">
        <v>187</v>
      </c>
      <c r="C450" s="52"/>
      <c r="D450" s="57" t="s">
        <v>791</v>
      </c>
      <c r="E450" s="54"/>
      <c r="F450" s="55"/>
      <c r="G450" s="55"/>
      <c r="H450" s="56"/>
    </row>
    <row r="451" spans="1:10">
      <c r="A451" s="50"/>
      <c r="B451" s="51" t="s">
        <v>187</v>
      </c>
      <c r="C451" s="58" t="s">
        <v>42</v>
      </c>
      <c r="D451" s="53" t="s">
        <v>792</v>
      </c>
      <c r="E451" s="54"/>
      <c r="F451" s="55"/>
      <c r="G451" s="55"/>
      <c r="H451" s="56"/>
      <c r="J451" s="11"/>
    </row>
    <row r="452" spans="1:10">
      <c r="A452" s="50">
        <f>A448+1</f>
        <v>209</v>
      </c>
      <c r="B452" s="51" t="s">
        <v>187</v>
      </c>
      <c r="C452" s="58" t="s">
        <v>142</v>
      </c>
      <c r="D452" s="53" t="s">
        <v>793</v>
      </c>
      <c r="E452" s="54" t="s">
        <v>25</v>
      </c>
      <c r="F452" s="15">
        <v>20</v>
      </c>
      <c r="G452" s="15"/>
      <c r="H452" s="56">
        <f>G452*F452</f>
        <v>0</v>
      </c>
      <c r="J452" s="11"/>
    </row>
    <row r="453" spans="1:10" s="12" customFormat="1">
      <c r="A453" s="92"/>
      <c r="B453" s="59"/>
      <c r="C453" s="60"/>
      <c r="D453" s="198" t="s">
        <v>794</v>
      </c>
      <c r="E453" s="199"/>
      <c r="F453" s="214"/>
      <c r="G453" s="214"/>
      <c r="H453" s="200">
        <f>SUM(H450:H452)</f>
        <v>0</v>
      </c>
    </row>
    <row r="454" spans="1:10">
      <c r="A454" s="50"/>
      <c r="B454" s="51" t="s">
        <v>188</v>
      </c>
      <c r="C454" s="52"/>
      <c r="D454" s="57" t="s">
        <v>795</v>
      </c>
      <c r="E454" s="54"/>
      <c r="F454" s="55"/>
      <c r="G454" s="55"/>
      <c r="H454" s="56"/>
      <c r="J454" s="11"/>
    </row>
    <row r="455" spans="1:10">
      <c r="A455" s="50">
        <f>A452+1</f>
        <v>210</v>
      </c>
      <c r="B455" s="51" t="s">
        <v>188</v>
      </c>
      <c r="C455" s="58" t="s">
        <v>3</v>
      </c>
      <c r="D455" s="53" t="s">
        <v>796</v>
      </c>
      <c r="E455" s="54" t="s">
        <v>445</v>
      </c>
      <c r="F455" s="15">
        <v>1</v>
      </c>
      <c r="G455" s="15"/>
      <c r="H455" s="56">
        <f>G455*F455</f>
        <v>0</v>
      </c>
      <c r="J455" s="11"/>
    </row>
    <row r="456" spans="1:10" s="3" customFormat="1">
      <c r="A456" s="92"/>
      <c r="B456" s="59"/>
      <c r="C456" s="60"/>
      <c r="D456" s="198" t="s">
        <v>797</v>
      </c>
      <c r="E456" s="199"/>
      <c r="F456" s="214"/>
      <c r="G456" s="214"/>
      <c r="H456" s="200">
        <f>SUM(H454:H455)</f>
        <v>0</v>
      </c>
    </row>
    <row r="457" spans="1:10" s="19" customFormat="1">
      <c r="A457" s="50"/>
      <c r="B457" s="51" t="s">
        <v>189</v>
      </c>
      <c r="C457" s="52"/>
      <c r="D457" s="57" t="s">
        <v>798</v>
      </c>
      <c r="E457" s="54"/>
      <c r="F457" s="55"/>
      <c r="G457" s="55"/>
      <c r="H457" s="56"/>
    </row>
    <row r="458" spans="1:10" s="12" customFormat="1">
      <c r="A458" s="50"/>
      <c r="B458" s="51" t="s">
        <v>190</v>
      </c>
      <c r="C458" s="52"/>
      <c r="D458" s="57" t="s">
        <v>799</v>
      </c>
      <c r="E458" s="54"/>
      <c r="F458" s="55"/>
      <c r="G458" s="55"/>
      <c r="H458" s="56"/>
    </row>
    <row r="459" spans="1:10" s="12" customFormat="1">
      <c r="A459" s="50"/>
      <c r="B459" s="51" t="s">
        <v>191</v>
      </c>
      <c r="C459" s="52"/>
      <c r="D459" s="57" t="s">
        <v>800</v>
      </c>
      <c r="E459" s="54"/>
      <c r="F459" s="55"/>
      <c r="G459" s="55"/>
      <c r="H459" s="56"/>
    </row>
    <row r="460" spans="1:10" s="19" customFormat="1">
      <c r="A460" s="50"/>
      <c r="B460" s="51" t="s">
        <v>191</v>
      </c>
      <c r="C460" s="58" t="s">
        <v>3</v>
      </c>
      <c r="D460" s="53" t="s">
        <v>801</v>
      </c>
      <c r="E460" s="54"/>
      <c r="F460" s="55"/>
      <c r="G460" s="55"/>
      <c r="H460" s="56"/>
    </row>
    <row r="461" spans="1:10">
      <c r="A461" s="50">
        <f>A455+1</f>
        <v>211</v>
      </c>
      <c r="B461" s="51" t="s">
        <v>191</v>
      </c>
      <c r="C461" s="58" t="s">
        <v>69</v>
      </c>
      <c r="D461" s="53" t="s">
        <v>802</v>
      </c>
      <c r="E461" s="54" t="s">
        <v>81</v>
      </c>
      <c r="F461" s="15">
        <v>19194.12</v>
      </c>
      <c r="G461" s="15"/>
      <c r="H461" s="56">
        <f t="shared" ref="H461:H467" si="42">G461*F461</f>
        <v>0</v>
      </c>
      <c r="J461" s="11"/>
    </row>
    <row r="462" spans="1:10" s="3" customFormat="1">
      <c r="A462" s="50">
        <f t="shared" ref="A462:A467" si="43">A461+1</f>
        <v>212</v>
      </c>
      <c r="B462" s="51" t="s">
        <v>191</v>
      </c>
      <c r="C462" s="58" t="s">
        <v>21</v>
      </c>
      <c r="D462" s="53" t="s">
        <v>803</v>
      </c>
      <c r="E462" s="54" t="s">
        <v>81</v>
      </c>
      <c r="F462" s="15">
        <v>11740.02</v>
      </c>
      <c r="G462" s="15"/>
      <c r="H462" s="56">
        <f t="shared" si="42"/>
        <v>0</v>
      </c>
    </row>
    <row r="463" spans="1:10" s="12" customFormat="1">
      <c r="A463" s="50">
        <f t="shared" si="43"/>
        <v>213</v>
      </c>
      <c r="B463" s="51" t="s">
        <v>191</v>
      </c>
      <c r="C463" s="58" t="s">
        <v>158</v>
      </c>
      <c r="D463" s="53" t="s">
        <v>804</v>
      </c>
      <c r="E463" s="54" t="s">
        <v>81</v>
      </c>
      <c r="F463" s="15">
        <v>26672.959999999999</v>
      </c>
      <c r="G463" s="15"/>
      <c r="H463" s="56">
        <f t="shared" si="42"/>
        <v>0</v>
      </c>
    </row>
    <row r="464" spans="1:10" s="19" customFormat="1">
      <c r="A464" s="50">
        <f t="shared" si="43"/>
        <v>214</v>
      </c>
      <c r="B464" s="51" t="s">
        <v>191</v>
      </c>
      <c r="C464" s="58" t="s">
        <v>35</v>
      </c>
      <c r="D464" s="53" t="s">
        <v>805</v>
      </c>
      <c r="E464" s="54" t="s">
        <v>25</v>
      </c>
      <c r="F464" s="15">
        <v>184.32</v>
      </c>
      <c r="G464" s="15"/>
      <c r="H464" s="56">
        <f t="shared" si="42"/>
        <v>0</v>
      </c>
    </row>
    <row r="465" spans="1:10">
      <c r="A465" s="50">
        <f t="shared" si="43"/>
        <v>215</v>
      </c>
      <c r="B465" s="51" t="s">
        <v>191</v>
      </c>
      <c r="C465" s="58" t="s">
        <v>5</v>
      </c>
      <c r="D465" s="53" t="s">
        <v>806</v>
      </c>
      <c r="E465" s="54" t="s">
        <v>81</v>
      </c>
      <c r="F465" s="15">
        <v>11525.8</v>
      </c>
      <c r="G465" s="15"/>
      <c r="H465" s="56">
        <f t="shared" si="42"/>
        <v>0</v>
      </c>
      <c r="J465" s="11"/>
    </row>
    <row r="466" spans="1:10">
      <c r="A466" s="50">
        <f t="shared" si="43"/>
        <v>216</v>
      </c>
      <c r="B466" s="51" t="s">
        <v>191</v>
      </c>
      <c r="C466" s="58" t="s">
        <v>6</v>
      </c>
      <c r="D466" s="53" t="s">
        <v>807</v>
      </c>
      <c r="E466" s="54" t="s">
        <v>505</v>
      </c>
      <c r="F466" s="15">
        <v>1</v>
      </c>
      <c r="G466" s="15"/>
      <c r="H466" s="56">
        <f t="shared" si="42"/>
        <v>0</v>
      </c>
      <c r="J466" s="11"/>
    </row>
    <row r="467" spans="1:10">
      <c r="A467" s="50">
        <f t="shared" si="43"/>
        <v>217</v>
      </c>
      <c r="B467" s="51" t="s">
        <v>191</v>
      </c>
      <c r="C467" s="58" t="s">
        <v>7</v>
      </c>
      <c r="D467" s="53" t="s">
        <v>808</v>
      </c>
      <c r="E467" s="54" t="s">
        <v>505</v>
      </c>
      <c r="F467" s="15">
        <v>1</v>
      </c>
      <c r="G467" s="15"/>
      <c r="H467" s="56">
        <f t="shared" si="42"/>
        <v>0</v>
      </c>
      <c r="J467" s="11"/>
    </row>
    <row r="468" spans="1:10">
      <c r="A468" s="92"/>
      <c r="B468" s="59"/>
      <c r="C468" s="60"/>
      <c r="D468" s="198" t="s">
        <v>809</v>
      </c>
      <c r="E468" s="199"/>
      <c r="F468" s="214"/>
      <c r="G468" s="214"/>
      <c r="H468" s="200">
        <f>SUM(H459:H467)</f>
        <v>0</v>
      </c>
      <c r="J468" s="11"/>
    </row>
    <row r="469" spans="1:10">
      <c r="A469" s="50"/>
      <c r="B469" s="51" t="s">
        <v>192</v>
      </c>
      <c r="C469" s="52"/>
      <c r="D469" s="57" t="s">
        <v>810</v>
      </c>
      <c r="E469" s="54"/>
      <c r="F469" s="55"/>
      <c r="G469" s="55"/>
      <c r="H469" s="56"/>
      <c r="J469" s="11"/>
    </row>
    <row r="470" spans="1:10" s="12" customFormat="1">
      <c r="A470" s="50"/>
      <c r="B470" s="51" t="s">
        <v>193</v>
      </c>
      <c r="C470" s="52"/>
      <c r="D470" s="57" t="s">
        <v>811</v>
      </c>
      <c r="E470" s="54"/>
      <c r="F470" s="55"/>
      <c r="G470" s="55"/>
      <c r="H470" s="56"/>
    </row>
    <row r="471" spans="1:10" s="19" customFormat="1">
      <c r="A471" s="50"/>
      <c r="B471" s="51" t="s">
        <v>193</v>
      </c>
      <c r="C471" s="58" t="s">
        <v>3</v>
      </c>
      <c r="D471" s="53" t="s">
        <v>812</v>
      </c>
      <c r="E471" s="54"/>
      <c r="F471" s="55"/>
      <c r="G471" s="55"/>
      <c r="H471" s="56"/>
    </row>
    <row r="472" spans="1:10">
      <c r="A472" s="50">
        <f>A467+1</f>
        <v>218</v>
      </c>
      <c r="B472" s="51" t="s">
        <v>193</v>
      </c>
      <c r="C472" s="58" t="s">
        <v>21</v>
      </c>
      <c r="D472" s="53" t="s">
        <v>813</v>
      </c>
      <c r="E472" s="54" t="s">
        <v>25</v>
      </c>
      <c r="F472" s="15">
        <v>1.6</v>
      </c>
      <c r="G472" s="15"/>
      <c r="H472" s="56">
        <f>G472*F472</f>
        <v>0</v>
      </c>
      <c r="J472" s="11"/>
    </row>
    <row r="473" spans="1:10" s="12" customFormat="1">
      <c r="A473" s="92"/>
      <c r="B473" s="59"/>
      <c r="C473" s="60"/>
      <c r="D473" s="198" t="s">
        <v>814</v>
      </c>
      <c r="E473" s="199"/>
      <c r="F473" s="214"/>
      <c r="G473" s="214"/>
      <c r="H473" s="200">
        <f>SUM(H470:H472)</f>
        <v>0</v>
      </c>
    </row>
    <row r="474" spans="1:10">
      <c r="A474" s="50"/>
      <c r="B474" s="51" t="s">
        <v>194</v>
      </c>
      <c r="C474" s="52"/>
      <c r="D474" s="57" t="s">
        <v>815</v>
      </c>
      <c r="E474" s="54"/>
      <c r="F474" s="55"/>
      <c r="G474" s="55"/>
      <c r="H474" s="56"/>
      <c r="J474" s="11"/>
    </row>
    <row r="475" spans="1:10">
      <c r="A475" s="50"/>
      <c r="B475" s="51" t="s">
        <v>194</v>
      </c>
      <c r="C475" s="58" t="s">
        <v>3</v>
      </c>
      <c r="D475" s="53" t="s">
        <v>816</v>
      </c>
      <c r="E475" s="54"/>
      <c r="F475" s="55"/>
      <c r="G475" s="55"/>
      <c r="H475" s="56"/>
      <c r="J475" s="11"/>
    </row>
    <row r="476" spans="1:10">
      <c r="A476" s="50">
        <f>A472+1</f>
        <v>219</v>
      </c>
      <c r="B476" s="51" t="s">
        <v>194</v>
      </c>
      <c r="C476" s="58" t="s">
        <v>70</v>
      </c>
      <c r="D476" s="53" t="s">
        <v>817</v>
      </c>
      <c r="E476" s="54" t="s">
        <v>25</v>
      </c>
      <c r="F476" s="15">
        <v>48</v>
      </c>
      <c r="G476" s="15"/>
      <c r="H476" s="56">
        <f>G476*F476</f>
        <v>0</v>
      </c>
      <c r="J476" s="11"/>
    </row>
    <row r="477" spans="1:10" s="3" customFormat="1">
      <c r="A477" s="50"/>
      <c r="B477" s="51" t="s">
        <v>194</v>
      </c>
      <c r="C477" s="58" t="s">
        <v>5</v>
      </c>
      <c r="D477" s="53" t="s">
        <v>816</v>
      </c>
      <c r="E477" s="54"/>
      <c r="F477" s="55"/>
      <c r="G477" s="55"/>
      <c r="H477" s="56"/>
    </row>
    <row r="478" spans="1:10" s="12" customFormat="1">
      <c r="A478" s="50">
        <f>A476+1</f>
        <v>220</v>
      </c>
      <c r="B478" s="51" t="s">
        <v>194</v>
      </c>
      <c r="C478" s="58" t="s">
        <v>195</v>
      </c>
      <c r="D478" s="53" t="s">
        <v>818</v>
      </c>
      <c r="E478" s="54" t="s">
        <v>25</v>
      </c>
      <c r="F478" s="15">
        <v>162.91999999999999</v>
      </c>
      <c r="G478" s="15"/>
      <c r="H478" s="56">
        <f>G478*F478</f>
        <v>0</v>
      </c>
    </row>
    <row r="479" spans="1:10">
      <c r="A479" s="92"/>
      <c r="B479" s="59"/>
      <c r="C479" s="60"/>
      <c r="D479" s="198" t="s">
        <v>819</v>
      </c>
      <c r="E479" s="199"/>
      <c r="F479" s="214"/>
      <c r="G479" s="214"/>
      <c r="H479" s="200">
        <f>SUM(H474:H478)</f>
        <v>0</v>
      </c>
      <c r="J479" s="11"/>
    </row>
    <row r="480" spans="1:10">
      <c r="A480" s="50"/>
      <c r="B480" s="51" t="s">
        <v>196</v>
      </c>
      <c r="C480" s="52"/>
      <c r="D480" s="57" t="s">
        <v>820</v>
      </c>
      <c r="E480" s="54"/>
      <c r="F480" s="55"/>
      <c r="G480" s="55"/>
      <c r="H480" s="56"/>
      <c r="J480" s="11"/>
    </row>
    <row r="481" spans="1:10" s="12" customFormat="1">
      <c r="A481" s="50"/>
      <c r="B481" s="51" t="s">
        <v>197</v>
      </c>
      <c r="C481" s="52"/>
      <c r="D481" s="57" t="s">
        <v>821</v>
      </c>
      <c r="E481" s="54"/>
      <c r="F481" s="55"/>
      <c r="G481" s="55"/>
      <c r="H481" s="56"/>
    </row>
    <row r="482" spans="1:10" s="19" customFormat="1">
      <c r="A482" s="50"/>
      <c r="B482" s="51" t="s">
        <v>197</v>
      </c>
      <c r="C482" s="58" t="s">
        <v>3</v>
      </c>
      <c r="D482" s="53" t="s">
        <v>822</v>
      </c>
      <c r="E482" s="54"/>
      <c r="F482" s="55"/>
      <c r="G482" s="55"/>
      <c r="H482" s="56"/>
    </row>
    <row r="483" spans="1:10">
      <c r="A483" s="50">
        <f>A478+1</f>
        <v>221</v>
      </c>
      <c r="B483" s="51" t="s">
        <v>197</v>
      </c>
      <c r="C483" s="58" t="s">
        <v>69</v>
      </c>
      <c r="D483" s="53" t="s">
        <v>823</v>
      </c>
      <c r="E483" s="54" t="s">
        <v>46</v>
      </c>
      <c r="F483" s="15">
        <v>61.5</v>
      </c>
      <c r="G483" s="15"/>
      <c r="H483" s="56">
        <f>G483*F483</f>
        <v>0</v>
      </c>
      <c r="J483" s="11"/>
    </row>
    <row r="484" spans="1:10" s="3" customFormat="1">
      <c r="A484" s="50">
        <f t="shared" ref="A484" si="44">A483+1</f>
        <v>222</v>
      </c>
      <c r="B484" s="51" t="s">
        <v>197</v>
      </c>
      <c r="C484" s="58" t="s">
        <v>5</v>
      </c>
      <c r="D484" s="53" t="s">
        <v>824</v>
      </c>
      <c r="E484" s="54" t="s">
        <v>408</v>
      </c>
      <c r="F484" s="15">
        <v>16</v>
      </c>
      <c r="G484" s="15"/>
      <c r="H484" s="56">
        <f>G484*F484</f>
        <v>0</v>
      </c>
    </row>
    <row r="485" spans="1:10" s="12" customFormat="1">
      <c r="A485" s="50"/>
      <c r="B485" s="51" t="s">
        <v>197</v>
      </c>
      <c r="C485" s="58" t="s">
        <v>6</v>
      </c>
      <c r="D485" s="53" t="s">
        <v>825</v>
      </c>
      <c r="E485" s="54"/>
      <c r="F485" s="55"/>
      <c r="G485" s="55"/>
      <c r="H485" s="56"/>
    </row>
    <row r="486" spans="1:10" s="19" customFormat="1">
      <c r="A486" s="50">
        <f>A484+1</f>
        <v>223</v>
      </c>
      <c r="B486" s="51" t="s">
        <v>197</v>
      </c>
      <c r="C486" s="58" t="s">
        <v>24</v>
      </c>
      <c r="D486" s="53" t="s">
        <v>826</v>
      </c>
      <c r="E486" s="54" t="s">
        <v>46</v>
      </c>
      <c r="F486" s="15">
        <v>121.6</v>
      </c>
      <c r="G486" s="15"/>
      <c r="H486" s="56">
        <f>G486*F486</f>
        <v>0</v>
      </c>
    </row>
    <row r="487" spans="1:10">
      <c r="A487" s="50">
        <f t="shared" ref="A487" si="45">A486+1</f>
        <v>224</v>
      </c>
      <c r="B487" s="51" t="s">
        <v>197</v>
      </c>
      <c r="C487" s="58" t="s">
        <v>65</v>
      </c>
      <c r="D487" s="53" t="s">
        <v>827</v>
      </c>
      <c r="E487" s="54" t="s">
        <v>408</v>
      </c>
      <c r="F487" s="15">
        <v>58</v>
      </c>
      <c r="G487" s="15"/>
      <c r="H487" s="56">
        <f>G487*F487</f>
        <v>0</v>
      </c>
      <c r="J487" s="11"/>
    </row>
    <row r="488" spans="1:10">
      <c r="A488" s="92"/>
      <c r="B488" s="59"/>
      <c r="C488" s="60"/>
      <c r="D488" s="198" t="s">
        <v>828</v>
      </c>
      <c r="E488" s="199"/>
      <c r="F488" s="214"/>
      <c r="G488" s="214"/>
      <c r="H488" s="200">
        <f>SUM(H481:H487)</f>
        <v>0</v>
      </c>
      <c r="J488" s="11"/>
    </row>
    <row r="489" spans="1:10">
      <c r="A489" s="50"/>
      <c r="B489" s="51" t="s">
        <v>198</v>
      </c>
      <c r="C489" s="52"/>
      <c r="D489" s="57" t="s">
        <v>829</v>
      </c>
      <c r="E489" s="54"/>
      <c r="F489" s="55"/>
      <c r="G489" s="55"/>
      <c r="H489" s="56"/>
      <c r="J489" s="11"/>
    </row>
    <row r="490" spans="1:10">
      <c r="A490" s="50"/>
      <c r="B490" s="51" t="s">
        <v>198</v>
      </c>
      <c r="C490" s="58" t="s">
        <v>3</v>
      </c>
      <c r="D490" s="53" t="s">
        <v>829</v>
      </c>
      <c r="E490" s="54"/>
      <c r="F490" s="55"/>
      <c r="G490" s="55"/>
      <c r="H490" s="56"/>
      <c r="J490" s="11"/>
    </row>
    <row r="491" spans="1:10">
      <c r="A491" s="50">
        <f>A487+1</f>
        <v>225</v>
      </c>
      <c r="B491" s="51" t="s">
        <v>198</v>
      </c>
      <c r="C491" s="58" t="s">
        <v>69</v>
      </c>
      <c r="D491" s="53" t="s">
        <v>830</v>
      </c>
      <c r="E491" s="54" t="s">
        <v>46</v>
      </c>
      <c r="F491" s="15">
        <v>120.35</v>
      </c>
      <c r="G491" s="15"/>
      <c r="H491" s="56">
        <f>G491*F491</f>
        <v>0</v>
      </c>
      <c r="J491" s="11"/>
    </row>
    <row r="492" spans="1:10" s="3" customFormat="1">
      <c r="A492" s="50">
        <f t="shared" ref="A492:A495" si="46">A491+1</f>
        <v>226</v>
      </c>
      <c r="B492" s="51" t="s">
        <v>198</v>
      </c>
      <c r="C492" s="58" t="s">
        <v>70</v>
      </c>
      <c r="D492" s="53" t="s">
        <v>831</v>
      </c>
      <c r="E492" s="54" t="s">
        <v>81</v>
      </c>
      <c r="F492" s="15">
        <v>1805.25</v>
      </c>
      <c r="G492" s="15"/>
      <c r="H492" s="56">
        <f>G492*F492</f>
        <v>0</v>
      </c>
    </row>
    <row r="493" spans="1:10" s="12" customFormat="1">
      <c r="A493" s="50">
        <f t="shared" si="46"/>
        <v>227</v>
      </c>
      <c r="B493" s="51" t="s">
        <v>198</v>
      </c>
      <c r="C493" s="58" t="s">
        <v>6</v>
      </c>
      <c r="D493" s="53" t="s">
        <v>832</v>
      </c>
      <c r="E493" s="54" t="s">
        <v>443</v>
      </c>
      <c r="F493" s="15">
        <v>89.16</v>
      </c>
      <c r="G493" s="15"/>
      <c r="H493" s="56">
        <f>G493*F493</f>
        <v>0</v>
      </c>
    </row>
    <row r="494" spans="1:10" s="19" customFormat="1">
      <c r="A494" s="50">
        <f t="shared" si="46"/>
        <v>228</v>
      </c>
      <c r="B494" s="51" t="s">
        <v>198</v>
      </c>
      <c r="C494" s="58" t="s">
        <v>7</v>
      </c>
      <c r="D494" s="53" t="s">
        <v>833</v>
      </c>
      <c r="E494" s="54" t="s">
        <v>443</v>
      </c>
      <c r="F494" s="15">
        <v>41.6</v>
      </c>
      <c r="G494" s="15"/>
      <c r="H494" s="56">
        <f>G494*F494</f>
        <v>0</v>
      </c>
    </row>
    <row r="495" spans="1:10">
      <c r="A495" s="50">
        <f t="shared" si="46"/>
        <v>229</v>
      </c>
      <c r="B495" s="51" t="s">
        <v>198</v>
      </c>
      <c r="C495" s="58" t="s">
        <v>18</v>
      </c>
      <c r="D495" s="53" t="s">
        <v>834</v>
      </c>
      <c r="E495" s="54" t="s">
        <v>25</v>
      </c>
      <c r="F495" s="15">
        <v>537.75</v>
      </c>
      <c r="G495" s="15"/>
      <c r="H495" s="56">
        <f>G495*F495</f>
        <v>0</v>
      </c>
      <c r="J495" s="11"/>
    </row>
    <row r="496" spans="1:10">
      <c r="A496" s="92"/>
      <c r="B496" s="59"/>
      <c r="C496" s="60"/>
      <c r="D496" s="198" t="s">
        <v>835</v>
      </c>
      <c r="E496" s="199"/>
      <c r="F496" s="214"/>
      <c r="G496" s="214"/>
      <c r="H496" s="200">
        <f>SUM(H489:H495)</f>
        <v>0</v>
      </c>
      <c r="J496" s="11"/>
    </row>
    <row r="497" spans="1:10">
      <c r="A497" s="50"/>
      <c r="B497" s="51" t="s">
        <v>199</v>
      </c>
      <c r="C497" s="52"/>
      <c r="D497" s="57" t="s">
        <v>836</v>
      </c>
      <c r="E497" s="54"/>
      <c r="F497" s="55"/>
      <c r="G497" s="55"/>
      <c r="H497" s="56"/>
      <c r="J497" s="11"/>
    </row>
    <row r="498" spans="1:10">
      <c r="A498" s="50"/>
      <c r="B498" s="51" t="s">
        <v>199</v>
      </c>
      <c r="C498" s="58" t="s">
        <v>5</v>
      </c>
      <c r="D498" s="53" t="s">
        <v>837</v>
      </c>
      <c r="E498" s="54"/>
      <c r="F498" s="55"/>
      <c r="G498" s="55"/>
      <c r="H498" s="56"/>
      <c r="J498" s="11"/>
    </row>
    <row r="499" spans="1:10" ht="24">
      <c r="A499" s="50">
        <f>A495+1</f>
        <v>230</v>
      </c>
      <c r="B499" s="51" t="s">
        <v>199</v>
      </c>
      <c r="C499" s="58" t="s">
        <v>72</v>
      </c>
      <c r="D499" s="53" t="s">
        <v>838</v>
      </c>
      <c r="E499" s="54" t="s">
        <v>25</v>
      </c>
      <c r="F499" s="15">
        <v>278.14</v>
      </c>
      <c r="G499" s="15"/>
      <c r="H499" s="56">
        <f>G499*F499</f>
        <v>0</v>
      </c>
      <c r="J499" s="11"/>
    </row>
    <row r="500" spans="1:10" s="3" customFormat="1">
      <c r="A500" s="50">
        <f t="shared" ref="A500:A501" si="47">A499+1</f>
        <v>231</v>
      </c>
      <c r="B500" s="51" t="s">
        <v>199</v>
      </c>
      <c r="C500" s="58" t="s">
        <v>22</v>
      </c>
      <c r="D500" s="53" t="s">
        <v>839</v>
      </c>
      <c r="E500" s="54" t="s">
        <v>505</v>
      </c>
      <c r="F500" s="15">
        <v>10</v>
      </c>
      <c r="G500" s="15"/>
      <c r="H500" s="56">
        <f>G500*F500</f>
        <v>0</v>
      </c>
    </row>
    <row r="501" spans="1:10" s="12" customFormat="1">
      <c r="A501" s="50">
        <f t="shared" si="47"/>
        <v>232</v>
      </c>
      <c r="B501" s="51" t="s">
        <v>199</v>
      </c>
      <c r="C501" s="58" t="s">
        <v>6</v>
      </c>
      <c r="D501" s="53" t="s">
        <v>840</v>
      </c>
      <c r="E501" s="54" t="s">
        <v>505</v>
      </c>
      <c r="F501" s="15">
        <v>2</v>
      </c>
      <c r="G501" s="15"/>
      <c r="H501" s="56">
        <f>G501*F501</f>
        <v>0</v>
      </c>
    </row>
    <row r="502" spans="1:10">
      <c r="A502" s="92"/>
      <c r="B502" s="59"/>
      <c r="C502" s="60"/>
      <c r="D502" s="198" t="s">
        <v>841</v>
      </c>
      <c r="E502" s="199"/>
      <c r="F502" s="214"/>
      <c r="G502" s="214"/>
      <c r="H502" s="200">
        <f>SUM(H497:H501)</f>
        <v>0</v>
      </c>
      <c r="J502" s="11"/>
    </row>
    <row r="503" spans="1:10">
      <c r="A503" s="50"/>
      <c r="B503" s="51" t="s">
        <v>200</v>
      </c>
      <c r="C503" s="52"/>
      <c r="D503" s="57" t="s">
        <v>842</v>
      </c>
      <c r="E503" s="54"/>
      <c r="F503" s="55"/>
      <c r="G503" s="55"/>
      <c r="H503" s="56"/>
      <c r="J503" s="11"/>
    </row>
    <row r="504" spans="1:10" s="12" customFormat="1">
      <c r="A504" s="50"/>
      <c r="B504" s="51" t="s">
        <v>201</v>
      </c>
      <c r="C504" s="52"/>
      <c r="D504" s="57" t="s">
        <v>843</v>
      </c>
      <c r="E504" s="54"/>
      <c r="F504" s="55"/>
      <c r="G504" s="55"/>
      <c r="H504" s="56"/>
    </row>
    <row r="505" spans="1:10" s="19" customFormat="1">
      <c r="A505" s="50"/>
      <c r="B505" s="51" t="s">
        <v>201</v>
      </c>
      <c r="C505" s="58" t="s">
        <v>3</v>
      </c>
      <c r="D505" s="53" t="s">
        <v>844</v>
      </c>
      <c r="E505" s="54"/>
      <c r="F505" s="55"/>
      <c r="G505" s="55"/>
      <c r="H505" s="56"/>
    </row>
    <row r="506" spans="1:10">
      <c r="A506" s="50">
        <f>A501+1</f>
        <v>233</v>
      </c>
      <c r="B506" s="51" t="s">
        <v>201</v>
      </c>
      <c r="C506" s="58" t="s">
        <v>69</v>
      </c>
      <c r="D506" s="53" t="s">
        <v>845</v>
      </c>
      <c r="E506" s="54" t="s">
        <v>408</v>
      </c>
      <c r="F506" s="15">
        <v>1</v>
      </c>
      <c r="G506" s="15"/>
      <c r="H506" s="56">
        <f>G506*F506</f>
        <v>0</v>
      </c>
      <c r="J506" s="11"/>
    </row>
    <row r="507" spans="1:10" s="3" customFormat="1">
      <c r="A507" s="50">
        <f t="shared" ref="A507:A508" si="48">A506+1</f>
        <v>234</v>
      </c>
      <c r="B507" s="51" t="s">
        <v>201</v>
      </c>
      <c r="C507" s="58" t="s">
        <v>21</v>
      </c>
      <c r="D507" s="53" t="s">
        <v>846</v>
      </c>
      <c r="E507" s="54" t="s">
        <v>408</v>
      </c>
      <c r="F507" s="15">
        <v>36</v>
      </c>
      <c r="G507" s="15"/>
      <c r="H507" s="56">
        <f>G507*F507</f>
        <v>0</v>
      </c>
    </row>
    <row r="508" spans="1:10" s="12" customFormat="1">
      <c r="A508" s="50">
        <f t="shared" si="48"/>
        <v>235</v>
      </c>
      <c r="B508" s="51" t="s">
        <v>201</v>
      </c>
      <c r="C508" s="58" t="s">
        <v>31</v>
      </c>
      <c r="D508" s="53" t="s">
        <v>847</v>
      </c>
      <c r="E508" s="54" t="s">
        <v>179</v>
      </c>
      <c r="F508" s="15">
        <v>663.76</v>
      </c>
      <c r="G508" s="15"/>
      <c r="H508" s="56">
        <f>G508*F508</f>
        <v>0</v>
      </c>
    </row>
    <row r="509" spans="1:10">
      <c r="A509" s="92"/>
      <c r="B509" s="59"/>
      <c r="C509" s="60"/>
      <c r="D509" s="198" t="s">
        <v>848</v>
      </c>
      <c r="E509" s="199"/>
      <c r="F509" s="214"/>
      <c r="G509" s="214"/>
      <c r="H509" s="200">
        <f>SUM(H504:H508)</f>
        <v>0</v>
      </c>
      <c r="J509" s="11"/>
    </row>
    <row r="510" spans="1:10">
      <c r="A510" s="50"/>
      <c r="B510" s="51" t="s">
        <v>202</v>
      </c>
      <c r="C510" s="52"/>
      <c r="D510" s="57" t="s">
        <v>849</v>
      </c>
      <c r="E510" s="54"/>
      <c r="F510" s="55"/>
      <c r="G510" s="55"/>
      <c r="H510" s="56"/>
      <c r="J510" s="11"/>
    </row>
    <row r="511" spans="1:10" s="12" customFormat="1">
      <c r="A511" s="50"/>
      <c r="B511" s="51" t="s">
        <v>203</v>
      </c>
      <c r="C511" s="52"/>
      <c r="D511" s="57" t="s">
        <v>850</v>
      </c>
      <c r="E511" s="54"/>
      <c r="F511" s="55"/>
      <c r="G511" s="55"/>
      <c r="H511" s="56"/>
    </row>
    <row r="512" spans="1:10" s="19" customFormat="1">
      <c r="A512" s="50"/>
      <c r="B512" s="51" t="s">
        <v>203</v>
      </c>
      <c r="C512" s="58" t="s">
        <v>3</v>
      </c>
      <c r="D512" s="53" t="s">
        <v>851</v>
      </c>
      <c r="E512" s="54"/>
      <c r="F512" s="55"/>
      <c r="G512" s="55"/>
      <c r="H512" s="56"/>
    </row>
    <row r="513" spans="1:10" ht="24">
      <c r="A513" s="50">
        <f>A508+1</f>
        <v>236</v>
      </c>
      <c r="B513" s="51" t="s">
        <v>203</v>
      </c>
      <c r="C513" s="58" t="s">
        <v>21</v>
      </c>
      <c r="D513" s="53" t="s">
        <v>852</v>
      </c>
      <c r="E513" s="54" t="s">
        <v>25</v>
      </c>
      <c r="F513" s="15">
        <v>83.15</v>
      </c>
      <c r="G513" s="15"/>
      <c r="H513" s="56">
        <f>G513*F513</f>
        <v>0</v>
      </c>
      <c r="J513" s="11"/>
    </row>
    <row r="514" spans="1:10" s="3" customFormat="1">
      <c r="A514" s="50">
        <f t="shared" ref="A514" si="49">A513+1</f>
        <v>237</v>
      </c>
      <c r="B514" s="51" t="s">
        <v>203</v>
      </c>
      <c r="C514" s="58" t="s">
        <v>31</v>
      </c>
      <c r="D514" s="53" t="s">
        <v>853</v>
      </c>
      <c r="E514" s="54" t="s">
        <v>505</v>
      </c>
      <c r="F514" s="15">
        <v>16</v>
      </c>
      <c r="G514" s="15"/>
      <c r="H514" s="56">
        <f>G514*F514</f>
        <v>0</v>
      </c>
    </row>
    <row r="515" spans="1:10" s="19" customFormat="1">
      <c r="A515" s="92"/>
      <c r="B515" s="59"/>
      <c r="C515" s="60"/>
      <c r="D515" s="198" t="s">
        <v>854</v>
      </c>
      <c r="E515" s="199"/>
      <c r="F515" s="214"/>
      <c r="G515" s="214"/>
      <c r="H515" s="200">
        <f>SUM(H511:H514)</f>
        <v>0</v>
      </c>
    </row>
    <row r="516" spans="1:10">
      <c r="A516" s="50"/>
      <c r="B516" s="51" t="s">
        <v>204</v>
      </c>
      <c r="C516" s="52"/>
      <c r="D516" s="57" t="s">
        <v>855</v>
      </c>
      <c r="E516" s="54"/>
      <c r="F516" s="55"/>
      <c r="G516" s="55"/>
      <c r="H516" s="56"/>
      <c r="J516" s="11"/>
    </row>
    <row r="517" spans="1:10">
      <c r="A517" s="50"/>
      <c r="B517" s="51" t="s">
        <v>204</v>
      </c>
      <c r="C517" s="58" t="s">
        <v>3</v>
      </c>
      <c r="D517" s="53" t="s">
        <v>856</v>
      </c>
      <c r="E517" s="54"/>
      <c r="F517" s="55"/>
      <c r="G517" s="55"/>
      <c r="H517" s="56"/>
      <c r="J517" s="11"/>
    </row>
    <row r="518" spans="1:10" ht="24">
      <c r="A518" s="50">
        <f>A514+1</f>
        <v>238</v>
      </c>
      <c r="B518" s="51" t="s">
        <v>204</v>
      </c>
      <c r="C518" s="58" t="s">
        <v>21</v>
      </c>
      <c r="D518" s="53" t="s">
        <v>857</v>
      </c>
      <c r="E518" s="54" t="s">
        <v>25</v>
      </c>
      <c r="F518" s="15">
        <v>384.42</v>
      </c>
      <c r="G518" s="15"/>
      <c r="H518" s="56">
        <f>G518*F518</f>
        <v>0</v>
      </c>
      <c r="J518" s="11"/>
    </row>
    <row r="519" spans="1:10" s="3" customFormat="1">
      <c r="A519" s="50">
        <f t="shared" ref="A519" si="50">A518+1</f>
        <v>239</v>
      </c>
      <c r="B519" s="51" t="s">
        <v>204</v>
      </c>
      <c r="C519" s="58" t="s">
        <v>5</v>
      </c>
      <c r="D519" s="53" t="s">
        <v>858</v>
      </c>
      <c r="E519" s="54" t="s">
        <v>408</v>
      </c>
      <c r="F519" s="15">
        <v>14</v>
      </c>
      <c r="G519" s="15"/>
      <c r="H519" s="56">
        <f>G519*F519</f>
        <v>0</v>
      </c>
    </row>
    <row r="520" spans="1:10" s="19" customFormat="1">
      <c r="A520" s="92"/>
      <c r="B520" s="59"/>
      <c r="C520" s="60"/>
      <c r="D520" s="198" t="s">
        <v>859</v>
      </c>
      <c r="E520" s="199"/>
      <c r="F520" s="214"/>
      <c r="G520" s="214"/>
      <c r="H520" s="200">
        <f>SUM(H516:H519)</f>
        <v>0</v>
      </c>
    </row>
    <row r="521" spans="1:10">
      <c r="A521" s="50"/>
      <c r="B521" s="51" t="s">
        <v>205</v>
      </c>
      <c r="C521" s="52"/>
      <c r="D521" s="57" t="s">
        <v>860</v>
      </c>
      <c r="E521" s="54"/>
      <c r="F521" s="55"/>
      <c r="G521" s="55"/>
      <c r="H521" s="56"/>
      <c r="J521" s="11"/>
    </row>
    <row r="522" spans="1:10" s="12" customFormat="1">
      <c r="A522" s="50"/>
      <c r="B522" s="51" t="s">
        <v>206</v>
      </c>
      <c r="C522" s="52"/>
      <c r="D522" s="57" t="s">
        <v>861</v>
      </c>
      <c r="E522" s="54"/>
      <c r="F522" s="55"/>
      <c r="G522" s="55"/>
      <c r="H522" s="56"/>
    </row>
    <row r="523" spans="1:10" s="19" customFormat="1">
      <c r="A523" s="50"/>
      <c r="B523" s="51" t="s">
        <v>206</v>
      </c>
      <c r="C523" s="58" t="s">
        <v>3</v>
      </c>
      <c r="D523" s="53" t="s">
        <v>862</v>
      </c>
      <c r="E523" s="54"/>
      <c r="F523" s="55"/>
      <c r="G523" s="55"/>
      <c r="H523" s="56"/>
    </row>
    <row r="524" spans="1:10">
      <c r="A524" s="50">
        <f>A519+1</f>
        <v>240</v>
      </c>
      <c r="B524" s="51" t="s">
        <v>206</v>
      </c>
      <c r="C524" s="58" t="s">
        <v>31</v>
      </c>
      <c r="D524" s="53" t="s">
        <v>863</v>
      </c>
      <c r="E524" s="54" t="s">
        <v>408</v>
      </c>
      <c r="F524" s="15">
        <v>2</v>
      </c>
      <c r="G524" s="15"/>
      <c r="H524" s="56">
        <f>G524*F524</f>
        <v>0</v>
      </c>
      <c r="J524" s="11"/>
    </row>
    <row r="525" spans="1:10" s="12" customFormat="1">
      <c r="A525" s="50"/>
      <c r="B525" s="59"/>
      <c r="C525" s="60"/>
      <c r="D525" s="198" t="s">
        <v>864</v>
      </c>
      <c r="E525" s="199"/>
      <c r="F525" s="214"/>
      <c r="G525" s="214"/>
      <c r="H525" s="200">
        <f>SUM(H522:H524)</f>
        <v>0</v>
      </c>
    </row>
    <row r="526" spans="1:10">
      <c r="A526" s="50"/>
      <c r="B526" s="51" t="s">
        <v>207</v>
      </c>
      <c r="C526" s="52"/>
      <c r="D526" s="57" t="s">
        <v>865</v>
      </c>
      <c r="E526" s="54"/>
      <c r="F526" s="55"/>
      <c r="G526" s="55"/>
      <c r="H526" s="56"/>
      <c r="J526" s="11"/>
    </row>
    <row r="527" spans="1:10">
      <c r="A527" s="50"/>
      <c r="B527" s="51" t="s">
        <v>207</v>
      </c>
      <c r="C527" s="58" t="s">
        <v>3</v>
      </c>
      <c r="D527" s="53" t="s">
        <v>866</v>
      </c>
      <c r="E527" s="54"/>
      <c r="F527" s="55"/>
      <c r="G527" s="55"/>
      <c r="H527" s="56"/>
      <c r="J527" s="11"/>
    </row>
    <row r="528" spans="1:10" ht="24">
      <c r="A528" s="50">
        <f>A524+1</f>
        <v>241</v>
      </c>
      <c r="B528" s="51" t="s">
        <v>207</v>
      </c>
      <c r="C528" s="58" t="s">
        <v>70</v>
      </c>
      <c r="D528" s="53" t="s">
        <v>867</v>
      </c>
      <c r="E528" s="54" t="s">
        <v>25</v>
      </c>
      <c r="F528" s="15">
        <v>13.77</v>
      </c>
      <c r="G528" s="15"/>
      <c r="H528" s="56">
        <f>G528*F528</f>
        <v>0</v>
      </c>
      <c r="J528" s="11"/>
    </row>
    <row r="529" spans="1:10" s="3" customFormat="1">
      <c r="A529" s="50">
        <f t="shared" ref="A529:A530" si="51">A528+1</f>
        <v>242</v>
      </c>
      <c r="B529" s="51" t="s">
        <v>207</v>
      </c>
      <c r="C529" s="58" t="s">
        <v>158</v>
      </c>
      <c r="D529" s="53" t="s">
        <v>868</v>
      </c>
      <c r="E529" s="54" t="s">
        <v>25</v>
      </c>
      <c r="F529" s="15">
        <v>18.2</v>
      </c>
      <c r="G529" s="15"/>
      <c r="H529" s="56">
        <f>G529*F529</f>
        <v>0</v>
      </c>
    </row>
    <row r="530" spans="1:10" s="12" customFormat="1">
      <c r="A530" s="50">
        <f t="shared" si="51"/>
        <v>243</v>
      </c>
      <c r="B530" s="51" t="s">
        <v>207</v>
      </c>
      <c r="C530" s="58" t="s">
        <v>35</v>
      </c>
      <c r="D530" s="53" t="s">
        <v>869</v>
      </c>
      <c r="E530" s="54" t="s">
        <v>505</v>
      </c>
      <c r="F530" s="15">
        <v>1</v>
      </c>
      <c r="G530" s="15"/>
      <c r="H530" s="56">
        <f>G530*F530</f>
        <v>0</v>
      </c>
    </row>
    <row r="531" spans="1:10">
      <c r="A531" s="50"/>
      <c r="B531" s="59"/>
      <c r="C531" s="60"/>
      <c r="D531" s="198" t="s">
        <v>870</v>
      </c>
      <c r="E531" s="199"/>
      <c r="F531" s="214"/>
      <c r="G531" s="214"/>
      <c r="H531" s="200">
        <f>SUM(H526:H530)</f>
        <v>0</v>
      </c>
      <c r="J531" s="11"/>
    </row>
    <row r="532" spans="1:10">
      <c r="A532" s="50"/>
      <c r="B532" s="51" t="s">
        <v>208</v>
      </c>
      <c r="C532" s="52"/>
      <c r="D532" s="57" t="s">
        <v>871</v>
      </c>
      <c r="E532" s="54"/>
      <c r="F532" s="55"/>
      <c r="G532" s="55"/>
      <c r="H532" s="56"/>
      <c r="J532" s="11"/>
    </row>
    <row r="533" spans="1:10">
      <c r="A533" s="50"/>
      <c r="B533" s="51" t="s">
        <v>208</v>
      </c>
      <c r="C533" s="58" t="s">
        <v>3</v>
      </c>
      <c r="D533" s="53" t="s">
        <v>872</v>
      </c>
      <c r="E533" s="54"/>
      <c r="F533" s="55"/>
      <c r="G533" s="55"/>
      <c r="H533" s="56"/>
      <c r="J533" s="11"/>
    </row>
    <row r="534" spans="1:10">
      <c r="A534" s="50">
        <f>A530+1</f>
        <v>244</v>
      </c>
      <c r="B534" s="51" t="s">
        <v>208</v>
      </c>
      <c r="C534" s="58" t="s">
        <v>69</v>
      </c>
      <c r="D534" s="53" t="s">
        <v>873</v>
      </c>
      <c r="E534" s="54" t="s">
        <v>408</v>
      </c>
      <c r="F534" s="15">
        <v>1</v>
      </c>
      <c r="G534" s="15"/>
      <c r="H534" s="56">
        <f t="shared" ref="H534:H539" si="52">G534*F534</f>
        <v>0</v>
      </c>
      <c r="J534" s="11"/>
    </row>
    <row r="535" spans="1:10" s="3" customFormat="1">
      <c r="A535" s="50">
        <f t="shared" ref="A535:A539" si="53">A534+1</f>
        <v>245</v>
      </c>
      <c r="B535" s="51" t="s">
        <v>208</v>
      </c>
      <c r="C535" s="58" t="s">
        <v>158</v>
      </c>
      <c r="D535" s="53" t="s">
        <v>874</v>
      </c>
      <c r="E535" s="54" t="s">
        <v>408</v>
      </c>
      <c r="F535" s="15">
        <v>8</v>
      </c>
      <c r="G535" s="15"/>
      <c r="H535" s="56">
        <f t="shared" si="52"/>
        <v>0</v>
      </c>
    </row>
    <row r="536" spans="1:10" s="12" customFormat="1">
      <c r="A536" s="50">
        <f t="shared" si="53"/>
        <v>246</v>
      </c>
      <c r="B536" s="51" t="s">
        <v>208</v>
      </c>
      <c r="C536" s="58" t="s">
        <v>36</v>
      </c>
      <c r="D536" s="53" t="s">
        <v>875</v>
      </c>
      <c r="E536" s="54" t="s">
        <v>408</v>
      </c>
      <c r="F536" s="15">
        <v>7</v>
      </c>
      <c r="G536" s="15"/>
      <c r="H536" s="56">
        <f t="shared" si="52"/>
        <v>0</v>
      </c>
    </row>
    <row r="537" spans="1:10" s="19" customFormat="1">
      <c r="A537" s="50">
        <f t="shared" si="53"/>
        <v>247</v>
      </c>
      <c r="B537" s="51" t="s">
        <v>208</v>
      </c>
      <c r="C537" s="58" t="s">
        <v>37</v>
      </c>
      <c r="D537" s="53" t="s">
        <v>876</v>
      </c>
      <c r="E537" s="54" t="s">
        <v>408</v>
      </c>
      <c r="F537" s="15">
        <v>6</v>
      </c>
      <c r="G537" s="15"/>
      <c r="H537" s="56">
        <f t="shared" si="52"/>
        <v>0</v>
      </c>
    </row>
    <row r="538" spans="1:10">
      <c r="A538" s="50">
        <f t="shared" si="53"/>
        <v>248</v>
      </c>
      <c r="B538" s="51" t="s">
        <v>208</v>
      </c>
      <c r="C538" s="58" t="s">
        <v>83</v>
      </c>
      <c r="D538" s="53" t="s">
        <v>877</v>
      </c>
      <c r="E538" s="54" t="s">
        <v>408</v>
      </c>
      <c r="F538" s="15">
        <v>5</v>
      </c>
      <c r="G538" s="15"/>
      <c r="H538" s="56">
        <f t="shared" si="52"/>
        <v>0</v>
      </c>
      <c r="J538" s="11"/>
    </row>
    <row r="539" spans="1:10" ht="24">
      <c r="A539" s="50">
        <f t="shared" si="53"/>
        <v>249</v>
      </c>
      <c r="B539" s="51" t="s">
        <v>208</v>
      </c>
      <c r="C539" s="58" t="s">
        <v>39</v>
      </c>
      <c r="D539" s="53" t="s">
        <v>878</v>
      </c>
      <c r="E539" s="54" t="s">
        <v>505</v>
      </c>
      <c r="F539" s="15">
        <v>2</v>
      </c>
      <c r="G539" s="15"/>
      <c r="H539" s="56">
        <f t="shared" si="52"/>
        <v>0</v>
      </c>
      <c r="J539" s="11"/>
    </row>
    <row r="540" spans="1:10">
      <c r="A540" s="92"/>
      <c r="B540" s="59"/>
      <c r="C540" s="60"/>
      <c r="D540" s="198" t="s">
        <v>879</v>
      </c>
      <c r="E540" s="199"/>
      <c r="F540" s="214"/>
      <c r="G540" s="214"/>
      <c r="H540" s="200">
        <f>SUM(H532:H539)</f>
        <v>0</v>
      </c>
      <c r="J540" s="11"/>
    </row>
    <row r="541" spans="1:10">
      <c r="A541" s="50"/>
      <c r="B541" s="51" t="s">
        <v>209</v>
      </c>
      <c r="C541" s="52"/>
      <c r="D541" s="57" t="s">
        <v>880</v>
      </c>
      <c r="E541" s="54"/>
      <c r="F541" s="55"/>
      <c r="G541" s="55"/>
      <c r="H541" s="56"/>
      <c r="J541" s="11"/>
    </row>
    <row r="542" spans="1:10" s="12" customFormat="1">
      <c r="A542" s="50"/>
      <c r="B542" s="51" t="s">
        <v>210</v>
      </c>
      <c r="C542" s="52"/>
      <c r="D542" s="57" t="s">
        <v>882</v>
      </c>
      <c r="E542" s="54"/>
      <c r="F542" s="55"/>
      <c r="G542" s="55"/>
      <c r="H542" s="56"/>
    </row>
    <row r="543" spans="1:10" s="19" customFormat="1">
      <c r="A543" s="50">
        <f>A539+1</f>
        <v>250</v>
      </c>
      <c r="B543" s="51" t="s">
        <v>210</v>
      </c>
      <c r="C543" s="58" t="s">
        <v>42</v>
      </c>
      <c r="D543" s="53" t="s">
        <v>883</v>
      </c>
      <c r="E543" s="54" t="s">
        <v>408</v>
      </c>
      <c r="F543" s="15">
        <v>1</v>
      </c>
      <c r="G543" s="15"/>
      <c r="H543" s="56">
        <f>G543*F543</f>
        <v>0</v>
      </c>
    </row>
    <row r="544" spans="1:10">
      <c r="A544" s="50"/>
      <c r="B544" s="51" t="s">
        <v>210</v>
      </c>
      <c r="C544" s="58" t="s">
        <v>44</v>
      </c>
      <c r="D544" s="53" t="s">
        <v>884</v>
      </c>
      <c r="E544" s="54"/>
      <c r="F544" s="55"/>
      <c r="G544" s="55"/>
      <c r="H544" s="56"/>
      <c r="J544" s="11"/>
    </row>
    <row r="545" spans="1:10" s="3" customFormat="1">
      <c r="A545" s="50">
        <f>A543+1</f>
        <v>251</v>
      </c>
      <c r="B545" s="51" t="s">
        <v>210</v>
      </c>
      <c r="C545" s="58" t="s">
        <v>45</v>
      </c>
      <c r="D545" s="53" t="s">
        <v>885</v>
      </c>
      <c r="E545" s="54" t="s">
        <v>25</v>
      </c>
      <c r="F545" s="15">
        <v>14.28</v>
      </c>
      <c r="G545" s="15"/>
      <c r="H545" s="56">
        <f>G545*F545</f>
        <v>0</v>
      </c>
    </row>
    <row r="546" spans="1:10" s="12" customFormat="1">
      <c r="A546" s="50">
        <f t="shared" ref="A546" si="54">A545+1</f>
        <v>252</v>
      </c>
      <c r="B546" s="51" t="s">
        <v>210</v>
      </c>
      <c r="C546" s="58" t="s">
        <v>211</v>
      </c>
      <c r="D546" s="53" t="s">
        <v>886</v>
      </c>
      <c r="E546" s="54" t="s">
        <v>25</v>
      </c>
      <c r="F546" s="15">
        <v>12.65</v>
      </c>
      <c r="G546" s="15"/>
      <c r="H546" s="56">
        <f>G546*F546</f>
        <v>0</v>
      </c>
    </row>
    <row r="547" spans="1:10">
      <c r="A547" s="92"/>
      <c r="B547" s="59"/>
      <c r="C547" s="60"/>
      <c r="D547" s="198" t="s">
        <v>887</v>
      </c>
      <c r="E547" s="199"/>
      <c r="F547" s="214"/>
      <c r="G547" s="214"/>
      <c r="H547" s="200">
        <f>SUM(H542:H546)</f>
        <v>0</v>
      </c>
      <c r="J547" s="11"/>
    </row>
    <row r="548" spans="1:10">
      <c r="A548" s="50"/>
      <c r="B548" s="51" t="s">
        <v>212</v>
      </c>
      <c r="C548" s="52"/>
      <c r="D548" s="57" t="s">
        <v>888</v>
      </c>
      <c r="E548" s="54"/>
      <c r="F548" s="55"/>
      <c r="G548" s="55"/>
      <c r="H548" s="56"/>
      <c r="J548" s="11"/>
    </row>
    <row r="549" spans="1:10" ht="24">
      <c r="A549" s="50">
        <f>A546+1</f>
        <v>253</v>
      </c>
      <c r="B549" s="51" t="s">
        <v>212</v>
      </c>
      <c r="C549" s="58" t="s">
        <v>3</v>
      </c>
      <c r="D549" s="53" t="s">
        <v>889</v>
      </c>
      <c r="E549" s="54" t="s">
        <v>25</v>
      </c>
      <c r="F549" s="15">
        <v>14.84</v>
      </c>
      <c r="G549" s="15"/>
      <c r="H549" s="56">
        <f>G549*F549</f>
        <v>0</v>
      </c>
      <c r="J549" s="11"/>
    </row>
    <row r="550" spans="1:10">
      <c r="A550" s="50">
        <f t="shared" ref="A550" si="55">A549+1</f>
        <v>254</v>
      </c>
      <c r="B550" s="51" t="s">
        <v>212</v>
      </c>
      <c r="C550" s="58" t="s">
        <v>7</v>
      </c>
      <c r="D550" s="53" t="s">
        <v>890</v>
      </c>
      <c r="E550" s="54" t="s">
        <v>505</v>
      </c>
      <c r="F550" s="15">
        <v>1</v>
      </c>
      <c r="G550" s="15"/>
      <c r="H550" s="56">
        <f>G550*F550</f>
        <v>0</v>
      </c>
      <c r="J550" s="11"/>
    </row>
    <row r="551" spans="1:10" s="12" customFormat="1">
      <c r="A551" s="92"/>
      <c r="B551" s="59"/>
      <c r="C551" s="60"/>
      <c r="D551" s="198" t="s">
        <v>891</v>
      </c>
      <c r="E551" s="199"/>
      <c r="F551" s="214"/>
      <c r="G551" s="214"/>
      <c r="H551" s="200">
        <f>SUM(H548:H550)</f>
        <v>0</v>
      </c>
    </row>
    <row r="552" spans="1:10">
      <c r="A552" s="50"/>
      <c r="B552" s="51" t="s">
        <v>213</v>
      </c>
      <c r="C552" s="52"/>
      <c r="D552" s="57" t="s">
        <v>892</v>
      </c>
      <c r="E552" s="54"/>
      <c r="F552" s="55"/>
      <c r="G552" s="55"/>
      <c r="H552" s="56"/>
      <c r="J552" s="11"/>
    </row>
    <row r="553" spans="1:10" s="12" customFormat="1">
      <c r="A553" s="50"/>
      <c r="B553" s="51" t="s">
        <v>214</v>
      </c>
      <c r="C553" s="52"/>
      <c r="D553" s="57" t="s">
        <v>893</v>
      </c>
      <c r="E553" s="54"/>
      <c r="F553" s="55"/>
      <c r="G553" s="55"/>
      <c r="H553" s="56"/>
    </row>
    <row r="554" spans="1:10" s="19" customFormat="1">
      <c r="A554" s="50">
        <f>A550+1</f>
        <v>255</v>
      </c>
      <c r="B554" s="51" t="s">
        <v>214</v>
      </c>
      <c r="C554" s="58" t="s">
        <v>3</v>
      </c>
      <c r="D554" s="53" t="s">
        <v>894</v>
      </c>
      <c r="E554" s="54" t="s">
        <v>81</v>
      </c>
      <c r="F554" s="15">
        <v>50</v>
      </c>
      <c r="G554" s="15"/>
      <c r="H554" s="56">
        <f>G554*F554</f>
        <v>0</v>
      </c>
    </row>
    <row r="555" spans="1:10" s="3" customFormat="1">
      <c r="A555" s="92"/>
      <c r="B555" s="59"/>
      <c r="C555" s="60"/>
      <c r="D555" s="198" t="s">
        <v>895</v>
      </c>
      <c r="E555" s="199"/>
      <c r="F555" s="214"/>
      <c r="G555" s="214"/>
      <c r="H555" s="200">
        <f>SUM(H553:H554)</f>
        <v>0</v>
      </c>
    </row>
    <row r="556" spans="1:10" s="19" customFormat="1">
      <c r="A556" s="50"/>
      <c r="B556" s="51" t="s">
        <v>215</v>
      </c>
      <c r="C556" s="52"/>
      <c r="D556" s="57" t="s">
        <v>896</v>
      </c>
      <c r="E556" s="54"/>
      <c r="F556" s="55"/>
      <c r="G556" s="55"/>
      <c r="H556" s="56"/>
    </row>
    <row r="557" spans="1:10" s="12" customFormat="1">
      <c r="A557" s="50"/>
      <c r="B557" s="51" t="s">
        <v>216</v>
      </c>
      <c r="C557" s="52"/>
      <c r="D557" s="57" t="s">
        <v>897</v>
      </c>
      <c r="E557" s="54"/>
      <c r="F557" s="55"/>
      <c r="G557" s="55"/>
      <c r="H557" s="56"/>
    </row>
    <row r="558" spans="1:10" s="19" customFormat="1">
      <c r="A558" s="50"/>
      <c r="B558" s="51" t="s">
        <v>216</v>
      </c>
      <c r="C558" s="58" t="s">
        <v>3</v>
      </c>
      <c r="D558" s="53" t="s">
        <v>898</v>
      </c>
      <c r="E558" s="54"/>
      <c r="F558" s="55"/>
      <c r="G558" s="55"/>
      <c r="H558" s="56"/>
    </row>
    <row r="559" spans="1:10">
      <c r="A559" s="50">
        <f>A554+1</f>
        <v>256</v>
      </c>
      <c r="B559" s="51" t="s">
        <v>216</v>
      </c>
      <c r="C559" s="58" t="s">
        <v>21</v>
      </c>
      <c r="D559" s="53" t="s">
        <v>899</v>
      </c>
      <c r="E559" s="54" t="s">
        <v>408</v>
      </c>
      <c r="F559" s="15">
        <v>6</v>
      </c>
      <c r="G559" s="15"/>
      <c r="H559" s="56">
        <f>G559*F559</f>
        <v>0</v>
      </c>
      <c r="J559" s="11"/>
    </row>
    <row r="560" spans="1:10" s="3" customFormat="1">
      <c r="A560" s="50"/>
      <c r="B560" s="51" t="s">
        <v>216</v>
      </c>
      <c r="C560" s="58" t="s">
        <v>6</v>
      </c>
      <c r="D560" s="53" t="s">
        <v>900</v>
      </c>
      <c r="E560" s="54"/>
      <c r="F560" s="55"/>
      <c r="G560" s="55"/>
      <c r="H560" s="56"/>
    </row>
    <row r="561" spans="1:10" s="12" customFormat="1" ht="24">
      <c r="A561" s="50">
        <f>A559+1</f>
        <v>257</v>
      </c>
      <c r="B561" s="51" t="s">
        <v>216</v>
      </c>
      <c r="C561" s="58" t="s">
        <v>24</v>
      </c>
      <c r="D561" s="53" t="s">
        <v>901</v>
      </c>
      <c r="E561" s="54" t="s">
        <v>408</v>
      </c>
      <c r="F561" s="15">
        <v>32</v>
      </c>
      <c r="G561" s="15"/>
      <c r="H561" s="56">
        <f>G561*F561</f>
        <v>0</v>
      </c>
    </row>
    <row r="562" spans="1:10" s="19" customFormat="1" ht="24">
      <c r="A562" s="50">
        <f t="shared" ref="A562" si="56">A561+1</f>
        <v>258</v>
      </c>
      <c r="B562" s="51" t="s">
        <v>216</v>
      </c>
      <c r="C562" s="58" t="s">
        <v>12</v>
      </c>
      <c r="D562" s="53" t="s">
        <v>902</v>
      </c>
      <c r="E562" s="54" t="s">
        <v>408</v>
      </c>
      <c r="F562" s="15">
        <v>4</v>
      </c>
      <c r="G562" s="15"/>
      <c r="H562" s="56">
        <f>G562*F562</f>
        <v>0</v>
      </c>
    </row>
    <row r="563" spans="1:10">
      <c r="A563" s="92"/>
      <c r="B563" s="59"/>
      <c r="C563" s="60"/>
      <c r="D563" s="198" t="s">
        <v>903</v>
      </c>
      <c r="E563" s="199"/>
      <c r="F563" s="214"/>
      <c r="G563" s="214"/>
      <c r="H563" s="200">
        <f>SUM(H557:H562)</f>
        <v>0</v>
      </c>
      <c r="J563" s="11"/>
    </row>
    <row r="564" spans="1:10">
      <c r="A564" s="50"/>
      <c r="B564" s="51" t="s">
        <v>217</v>
      </c>
      <c r="C564" s="52"/>
      <c r="D564" s="57" t="s">
        <v>904</v>
      </c>
      <c r="E564" s="54"/>
      <c r="F564" s="55"/>
      <c r="G564" s="55"/>
      <c r="H564" s="56"/>
      <c r="J564" s="11"/>
    </row>
    <row r="565" spans="1:10">
      <c r="A565" s="50"/>
      <c r="B565" s="51" t="s">
        <v>217</v>
      </c>
      <c r="C565" s="58" t="s">
        <v>5</v>
      </c>
      <c r="D565" s="53" t="s">
        <v>905</v>
      </c>
      <c r="E565" s="54"/>
      <c r="F565" s="55"/>
      <c r="G565" s="55"/>
      <c r="H565" s="56"/>
      <c r="J565" s="11"/>
    </row>
    <row r="566" spans="1:10">
      <c r="A566" s="50">
        <f>A562+1</f>
        <v>259</v>
      </c>
      <c r="B566" s="51" t="s">
        <v>217</v>
      </c>
      <c r="C566" s="58" t="s">
        <v>72</v>
      </c>
      <c r="D566" s="53" t="s">
        <v>906</v>
      </c>
      <c r="E566" s="54" t="s">
        <v>408</v>
      </c>
      <c r="F566" s="15">
        <v>33</v>
      </c>
      <c r="G566" s="15"/>
      <c r="H566" s="56">
        <f>G566*F566</f>
        <v>0</v>
      </c>
      <c r="J566" s="11"/>
    </row>
    <row r="567" spans="1:10" s="12" customFormat="1">
      <c r="A567" s="92"/>
      <c r="B567" s="59"/>
      <c r="C567" s="60"/>
      <c r="D567" s="198" t="s">
        <v>907</v>
      </c>
      <c r="E567" s="199"/>
      <c r="F567" s="214"/>
      <c r="G567" s="214"/>
      <c r="H567" s="200">
        <f>SUM(H564:H566)</f>
        <v>0</v>
      </c>
    </row>
    <row r="568" spans="1:10">
      <c r="A568" s="50"/>
      <c r="B568" s="51" t="s">
        <v>218</v>
      </c>
      <c r="C568" s="52"/>
      <c r="D568" s="57" t="s">
        <v>908</v>
      </c>
      <c r="E568" s="54"/>
      <c r="F568" s="55"/>
      <c r="G568" s="55"/>
      <c r="H568" s="56"/>
      <c r="J568" s="11"/>
    </row>
    <row r="569" spans="1:10" ht="24">
      <c r="A569" s="50">
        <f>A566+1</f>
        <v>260</v>
      </c>
      <c r="B569" s="51" t="s">
        <v>218</v>
      </c>
      <c r="C569" s="58" t="s">
        <v>3</v>
      </c>
      <c r="D569" s="53" t="s">
        <v>909</v>
      </c>
      <c r="E569" s="54" t="s">
        <v>25</v>
      </c>
      <c r="F569" s="15">
        <v>74.150000000000006</v>
      </c>
      <c r="G569" s="15"/>
      <c r="H569" s="56">
        <f>G569*F569</f>
        <v>0</v>
      </c>
      <c r="J569" s="11"/>
    </row>
    <row r="570" spans="1:10" s="3" customFormat="1">
      <c r="A570" s="92"/>
      <c r="B570" s="59"/>
      <c r="C570" s="60"/>
      <c r="D570" s="198" t="s">
        <v>910</v>
      </c>
      <c r="E570" s="199"/>
      <c r="F570" s="214"/>
      <c r="G570" s="214"/>
      <c r="H570" s="200">
        <f>SUM(H568:H569)</f>
        <v>0</v>
      </c>
    </row>
    <row r="571" spans="1:10" s="19" customFormat="1">
      <c r="A571" s="50"/>
      <c r="B571" s="51" t="s">
        <v>219</v>
      </c>
      <c r="C571" s="52"/>
      <c r="D571" s="57" t="s">
        <v>911</v>
      </c>
      <c r="E571" s="54"/>
      <c r="F571" s="55"/>
      <c r="G571" s="55"/>
      <c r="H571" s="56"/>
    </row>
    <row r="572" spans="1:10" s="12" customFormat="1" ht="24">
      <c r="A572" s="50"/>
      <c r="B572" s="51" t="s">
        <v>220</v>
      </c>
      <c r="C572" s="52"/>
      <c r="D572" s="57" t="s">
        <v>912</v>
      </c>
      <c r="E572" s="54"/>
      <c r="F572" s="55"/>
      <c r="G572" s="55"/>
      <c r="H572" s="56"/>
    </row>
    <row r="573" spans="1:10" s="12" customFormat="1" ht="24">
      <c r="A573" s="50"/>
      <c r="B573" s="51" t="s">
        <v>221</v>
      </c>
      <c r="C573" s="52"/>
      <c r="D573" s="57" t="s">
        <v>913</v>
      </c>
      <c r="E573" s="54"/>
      <c r="F573" s="55"/>
      <c r="G573" s="55"/>
      <c r="H573" s="56"/>
    </row>
    <row r="574" spans="1:10" s="19" customFormat="1">
      <c r="A574" s="50"/>
      <c r="B574" s="51" t="s">
        <v>221</v>
      </c>
      <c r="C574" s="58" t="s">
        <v>6</v>
      </c>
      <c r="D574" s="53" t="s">
        <v>914</v>
      </c>
      <c r="E574" s="54"/>
      <c r="F574" s="55"/>
      <c r="G574" s="55"/>
      <c r="H574" s="56"/>
    </row>
    <row r="575" spans="1:10" ht="24">
      <c r="A575" s="50">
        <f>A569+1</f>
        <v>261</v>
      </c>
      <c r="B575" s="51" t="s">
        <v>221</v>
      </c>
      <c r="C575" s="58" t="s">
        <v>24</v>
      </c>
      <c r="D575" s="53" t="s">
        <v>915</v>
      </c>
      <c r="E575" s="54" t="s">
        <v>25</v>
      </c>
      <c r="F575" s="15">
        <v>6551.69</v>
      </c>
      <c r="G575" s="15"/>
      <c r="H575" s="56">
        <f>G575*F575</f>
        <v>0</v>
      </c>
      <c r="J575" s="11"/>
    </row>
    <row r="576" spans="1:10" s="3" customFormat="1" ht="24">
      <c r="A576" s="50">
        <f t="shared" ref="A576:A578" si="57">A575+1</f>
        <v>262</v>
      </c>
      <c r="B576" s="51" t="s">
        <v>221</v>
      </c>
      <c r="C576" s="58" t="s">
        <v>65</v>
      </c>
      <c r="D576" s="53" t="s">
        <v>916</v>
      </c>
      <c r="E576" s="54" t="s">
        <v>25</v>
      </c>
      <c r="F576" s="15">
        <v>1287.8399999999999</v>
      </c>
      <c r="G576" s="15"/>
      <c r="H576" s="56">
        <f>G576*F576</f>
        <v>0</v>
      </c>
    </row>
    <row r="577" spans="1:10" s="12" customFormat="1">
      <c r="A577" s="50">
        <f t="shared" si="57"/>
        <v>263</v>
      </c>
      <c r="B577" s="51" t="s">
        <v>221</v>
      </c>
      <c r="C577" s="58" t="s">
        <v>123</v>
      </c>
      <c r="D577" s="53" t="s">
        <v>917</v>
      </c>
      <c r="E577" s="54" t="s">
        <v>25</v>
      </c>
      <c r="F577" s="15">
        <v>3000</v>
      </c>
      <c r="G577" s="15"/>
      <c r="H577" s="56">
        <f>G577*F577</f>
        <v>0</v>
      </c>
    </row>
    <row r="578" spans="1:10" s="19" customFormat="1" ht="24">
      <c r="A578" s="50">
        <f t="shared" si="57"/>
        <v>264</v>
      </c>
      <c r="B578" s="51" t="s">
        <v>221</v>
      </c>
      <c r="C578" s="58" t="s">
        <v>54</v>
      </c>
      <c r="D578" s="53" t="s">
        <v>918</v>
      </c>
      <c r="E578" s="54" t="s">
        <v>25</v>
      </c>
      <c r="F578" s="15">
        <v>1404.53</v>
      </c>
      <c r="G578" s="15"/>
      <c r="H578" s="56">
        <f>G578*F578</f>
        <v>0</v>
      </c>
    </row>
    <row r="579" spans="1:10">
      <c r="A579" s="92"/>
      <c r="B579" s="59"/>
      <c r="C579" s="60"/>
      <c r="D579" s="198" t="s">
        <v>919</v>
      </c>
      <c r="E579" s="199"/>
      <c r="F579" s="214"/>
      <c r="G579" s="214"/>
      <c r="H579" s="200">
        <f>SUM(H573:H578)</f>
        <v>0</v>
      </c>
      <c r="J579" s="11"/>
    </row>
    <row r="580" spans="1:10">
      <c r="A580" s="50"/>
      <c r="B580" s="51" t="s">
        <v>222</v>
      </c>
      <c r="C580" s="52"/>
      <c r="D580" s="57" t="s">
        <v>920</v>
      </c>
      <c r="E580" s="54"/>
      <c r="F580" s="55"/>
      <c r="G580" s="55"/>
      <c r="H580" s="56"/>
      <c r="J580" s="11"/>
    </row>
    <row r="581" spans="1:10">
      <c r="A581" s="50">
        <f>A578+1</f>
        <v>265</v>
      </c>
      <c r="B581" s="51" t="s">
        <v>222</v>
      </c>
      <c r="C581" s="58" t="s">
        <v>18</v>
      </c>
      <c r="D581" s="53" t="s">
        <v>920</v>
      </c>
      <c r="E581" s="54" t="s">
        <v>25</v>
      </c>
      <c r="F581" s="15">
        <v>288.3</v>
      </c>
      <c r="G581" s="15"/>
      <c r="H581" s="56">
        <f>G581*F581</f>
        <v>0</v>
      </c>
      <c r="J581" s="11"/>
    </row>
    <row r="582" spans="1:10" s="3" customFormat="1">
      <c r="A582" s="92"/>
      <c r="B582" s="59"/>
      <c r="C582" s="60"/>
      <c r="D582" s="198" t="s">
        <v>921</v>
      </c>
      <c r="E582" s="199"/>
      <c r="F582" s="214"/>
      <c r="G582" s="214"/>
      <c r="H582" s="200">
        <f>SUM(H580:H581)</f>
        <v>0</v>
      </c>
    </row>
    <row r="583" spans="1:10" s="19" customFormat="1">
      <c r="A583" s="50"/>
      <c r="B583" s="51" t="s">
        <v>223</v>
      </c>
      <c r="C583" s="52"/>
      <c r="D583" s="57" t="s">
        <v>922</v>
      </c>
      <c r="E583" s="54"/>
      <c r="F583" s="55"/>
      <c r="G583" s="55"/>
      <c r="H583" s="56"/>
    </row>
    <row r="584" spans="1:10" s="12" customFormat="1">
      <c r="A584" s="50"/>
      <c r="B584" s="51" t="s">
        <v>224</v>
      </c>
      <c r="C584" s="52"/>
      <c r="D584" s="57" t="s">
        <v>923</v>
      </c>
      <c r="E584" s="54"/>
      <c r="F584" s="55"/>
      <c r="G584" s="55"/>
      <c r="H584" s="56"/>
    </row>
    <row r="585" spans="1:10" s="19" customFormat="1">
      <c r="A585" s="50"/>
      <c r="B585" s="51" t="s">
        <v>224</v>
      </c>
      <c r="C585" s="58" t="s">
        <v>3</v>
      </c>
      <c r="D585" s="53" t="s">
        <v>924</v>
      </c>
      <c r="E585" s="54"/>
      <c r="F585" s="55"/>
      <c r="G585" s="55"/>
      <c r="H585" s="56"/>
    </row>
    <row r="586" spans="1:10">
      <c r="A586" s="50">
        <f>A581+1</f>
        <v>266</v>
      </c>
      <c r="B586" s="51" t="s">
        <v>224</v>
      </c>
      <c r="C586" s="58" t="s">
        <v>69</v>
      </c>
      <c r="D586" s="53" t="s">
        <v>925</v>
      </c>
      <c r="E586" s="54" t="s">
        <v>25</v>
      </c>
      <c r="F586" s="15">
        <v>104.4</v>
      </c>
      <c r="G586" s="15"/>
      <c r="H586" s="56">
        <f>G586*F586</f>
        <v>0</v>
      </c>
      <c r="J586" s="11"/>
    </row>
    <row r="587" spans="1:10" s="12" customFormat="1">
      <c r="A587" s="92"/>
      <c r="B587" s="59"/>
      <c r="C587" s="60"/>
      <c r="D587" s="198" t="s">
        <v>926</v>
      </c>
      <c r="E587" s="199"/>
      <c r="F587" s="214"/>
      <c r="G587" s="214"/>
      <c r="H587" s="200">
        <f>SUM(H584:H586)</f>
        <v>0</v>
      </c>
    </row>
    <row r="588" spans="1:10">
      <c r="A588" s="50"/>
      <c r="B588" s="51" t="s">
        <v>225</v>
      </c>
      <c r="C588" s="52"/>
      <c r="D588" s="57" t="s">
        <v>927</v>
      </c>
      <c r="E588" s="54"/>
      <c r="F588" s="55"/>
      <c r="G588" s="55"/>
      <c r="H588" s="56"/>
      <c r="J588" s="11"/>
    </row>
    <row r="589" spans="1:10" s="12" customFormat="1">
      <c r="A589" s="50"/>
      <c r="B589" s="51" t="s">
        <v>226</v>
      </c>
      <c r="C589" s="52"/>
      <c r="D589" s="57" t="s">
        <v>928</v>
      </c>
      <c r="E589" s="54"/>
      <c r="F589" s="55"/>
      <c r="G589" s="55"/>
      <c r="H589" s="56"/>
    </row>
    <row r="590" spans="1:10" s="19" customFormat="1">
      <c r="A590" s="50"/>
      <c r="B590" s="51" t="s">
        <v>226</v>
      </c>
      <c r="C590" s="58" t="s">
        <v>5</v>
      </c>
      <c r="D590" s="53" t="s">
        <v>929</v>
      </c>
      <c r="E590" s="54"/>
      <c r="F590" s="55"/>
      <c r="G590" s="55"/>
      <c r="H590" s="56"/>
    </row>
    <row r="591" spans="1:10">
      <c r="A591" s="50">
        <f>A586+1</f>
        <v>267</v>
      </c>
      <c r="B591" s="51" t="s">
        <v>226</v>
      </c>
      <c r="C591" s="58" t="s">
        <v>72</v>
      </c>
      <c r="D591" s="53" t="s">
        <v>930</v>
      </c>
      <c r="E591" s="54" t="s">
        <v>25</v>
      </c>
      <c r="F591" s="15">
        <v>1484.53</v>
      </c>
      <c r="G591" s="15"/>
      <c r="H591" s="56">
        <f>G591*F591</f>
        <v>0</v>
      </c>
      <c r="J591" s="11"/>
    </row>
    <row r="592" spans="1:10" s="3" customFormat="1">
      <c r="A592" s="50"/>
      <c r="B592" s="51" t="s">
        <v>226</v>
      </c>
      <c r="C592" s="58" t="s">
        <v>18</v>
      </c>
      <c r="D592" s="53" t="s">
        <v>931</v>
      </c>
      <c r="E592" s="54"/>
      <c r="F592" s="55"/>
      <c r="G592" s="55"/>
      <c r="H592" s="56"/>
    </row>
    <row r="593" spans="1:10" s="12" customFormat="1">
      <c r="A593" s="50">
        <f>A591+1</f>
        <v>268</v>
      </c>
      <c r="B593" s="51" t="s">
        <v>226</v>
      </c>
      <c r="C593" s="58" t="s">
        <v>227</v>
      </c>
      <c r="D593" s="53" t="s">
        <v>932</v>
      </c>
      <c r="E593" s="54" t="s">
        <v>25</v>
      </c>
      <c r="F593" s="15">
        <v>180.04</v>
      </c>
      <c r="G593" s="15"/>
      <c r="H593" s="56">
        <f>G593*F593</f>
        <v>0</v>
      </c>
    </row>
    <row r="594" spans="1:10" s="19" customFormat="1">
      <c r="A594" s="50"/>
      <c r="B594" s="51" t="s">
        <v>226</v>
      </c>
      <c r="C594" s="58" t="s">
        <v>100</v>
      </c>
      <c r="D594" s="53" t="s">
        <v>933</v>
      </c>
      <c r="E594" s="54"/>
      <c r="F594" s="55"/>
      <c r="G594" s="55"/>
      <c r="H594" s="56"/>
    </row>
    <row r="595" spans="1:10">
      <c r="A595" s="50">
        <f>A593+1</f>
        <v>269</v>
      </c>
      <c r="B595" s="51" t="s">
        <v>226</v>
      </c>
      <c r="C595" s="58" t="s">
        <v>101</v>
      </c>
      <c r="D595" s="53" t="s">
        <v>934</v>
      </c>
      <c r="E595" s="54" t="s">
        <v>25</v>
      </c>
      <c r="F595" s="15">
        <v>80</v>
      </c>
      <c r="G595" s="15"/>
      <c r="H595" s="56">
        <f>G595*F595</f>
        <v>0</v>
      </c>
      <c r="J595" s="11"/>
    </row>
    <row r="596" spans="1:10">
      <c r="A596" s="50">
        <f t="shared" ref="A596" si="58">A595+1</f>
        <v>270</v>
      </c>
      <c r="B596" s="51" t="s">
        <v>226</v>
      </c>
      <c r="C596" s="58" t="s">
        <v>102</v>
      </c>
      <c r="D596" s="53" t="s">
        <v>935</v>
      </c>
      <c r="E596" s="54" t="s">
        <v>25</v>
      </c>
      <c r="F596" s="15">
        <v>161.78</v>
      </c>
      <c r="G596" s="15"/>
      <c r="H596" s="56">
        <f>G596*F596</f>
        <v>0</v>
      </c>
      <c r="J596" s="11"/>
    </row>
    <row r="597" spans="1:10" ht="24">
      <c r="A597" s="50"/>
      <c r="B597" s="51" t="s">
        <v>226</v>
      </c>
      <c r="C597" s="58" t="s">
        <v>228</v>
      </c>
      <c r="D597" s="53" t="s">
        <v>936</v>
      </c>
      <c r="E597" s="54"/>
      <c r="F597" s="55"/>
      <c r="G597" s="55"/>
      <c r="H597" s="56"/>
      <c r="J597" s="11"/>
    </row>
    <row r="598" spans="1:10">
      <c r="A598" s="50">
        <f>A596+1</f>
        <v>271</v>
      </c>
      <c r="B598" s="51" t="s">
        <v>226</v>
      </c>
      <c r="C598" s="58" t="s">
        <v>229</v>
      </c>
      <c r="D598" s="53" t="s">
        <v>937</v>
      </c>
      <c r="E598" s="54" t="s">
        <v>25</v>
      </c>
      <c r="F598" s="15">
        <v>20</v>
      </c>
      <c r="G598" s="15"/>
      <c r="H598" s="56">
        <f>G598*F598</f>
        <v>0</v>
      </c>
      <c r="J598" s="11"/>
    </row>
    <row r="599" spans="1:10" ht="24">
      <c r="A599" s="50">
        <f t="shared" ref="A599" si="59">A598+1</f>
        <v>272</v>
      </c>
      <c r="B599" s="51" t="s">
        <v>226</v>
      </c>
      <c r="C599" s="58" t="s">
        <v>230</v>
      </c>
      <c r="D599" s="53" t="s">
        <v>938</v>
      </c>
      <c r="E599" s="54" t="s">
        <v>25</v>
      </c>
      <c r="F599" s="15">
        <v>1520.66</v>
      </c>
      <c r="G599" s="15"/>
      <c r="H599" s="56">
        <f>G599*F599</f>
        <v>0</v>
      </c>
      <c r="J599" s="11"/>
    </row>
    <row r="600" spans="1:10">
      <c r="A600" s="92"/>
      <c r="B600" s="59"/>
      <c r="C600" s="60"/>
      <c r="D600" s="198" t="s">
        <v>939</v>
      </c>
      <c r="E600" s="199"/>
      <c r="F600" s="214"/>
      <c r="G600" s="214"/>
      <c r="H600" s="200">
        <f>SUM(H589:H599)</f>
        <v>0</v>
      </c>
      <c r="J600" s="11"/>
    </row>
    <row r="601" spans="1:10">
      <c r="A601" s="50"/>
      <c r="B601" s="51" t="s">
        <v>231</v>
      </c>
      <c r="C601" s="52"/>
      <c r="D601" s="57" t="s">
        <v>940</v>
      </c>
      <c r="E601" s="54"/>
      <c r="F601" s="55"/>
      <c r="G601" s="55"/>
      <c r="H601" s="56"/>
      <c r="J601" s="11"/>
    </row>
    <row r="602" spans="1:10">
      <c r="A602" s="50"/>
      <c r="B602" s="51" t="s">
        <v>231</v>
      </c>
      <c r="C602" s="58" t="s">
        <v>5</v>
      </c>
      <c r="D602" s="53" t="s">
        <v>941</v>
      </c>
      <c r="E602" s="54"/>
      <c r="F602" s="55"/>
      <c r="G602" s="55"/>
      <c r="H602" s="56"/>
      <c r="J602" s="11"/>
    </row>
    <row r="603" spans="1:10" ht="24">
      <c r="A603" s="50">
        <f>A599+1</f>
        <v>273</v>
      </c>
      <c r="B603" s="51" t="s">
        <v>231</v>
      </c>
      <c r="C603" s="58" t="s">
        <v>138</v>
      </c>
      <c r="D603" s="53" t="s">
        <v>942</v>
      </c>
      <c r="E603" s="54" t="s">
        <v>25</v>
      </c>
      <c r="F603" s="15">
        <v>14.23</v>
      </c>
      <c r="G603" s="15"/>
      <c r="H603" s="56">
        <f>G603*F603</f>
        <v>0</v>
      </c>
      <c r="J603" s="11"/>
    </row>
    <row r="604" spans="1:10" s="3" customFormat="1">
      <c r="A604" s="50"/>
      <c r="B604" s="51" t="s">
        <v>231</v>
      </c>
      <c r="C604" s="58" t="s">
        <v>7</v>
      </c>
      <c r="D604" s="53" t="s">
        <v>943</v>
      </c>
      <c r="E604" s="54"/>
      <c r="F604" s="55"/>
      <c r="G604" s="55"/>
      <c r="H604" s="56"/>
    </row>
    <row r="605" spans="1:10" s="12" customFormat="1" ht="24">
      <c r="A605" s="50">
        <f>A603+1</f>
        <v>274</v>
      </c>
      <c r="B605" s="51" t="s">
        <v>231</v>
      </c>
      <c r="C605" s="58" t="s">
        <v>150</v>
      </c>
      <c r="D605" s="53" t="s">
        <v>944</v>
      </c>
      <c r="E605" s="54" t="s">
        <v>25</v>
      </c>
      <c r="F605" s="15">
        <v>14.23</v>
      </c>
      <c r="G605" s="15"/>
      <c r="H605" s="56">
        <f>G605*F605</f>
        <v>0</v>
      </c>
    </row>
    <row r="606" spans="1:10">
      <c r="A606" s="92"/>
      <c r="B606" s="59"/>
      <c r="C606" s="60"/>
      <c r="D606" s="198" t="s">
        <v>945</v>
      </c>
      <c r="E606" s="199"/>
      <c r="F606" s="214"/>
      <c r="G606" s="214"/>
      <c r="H606" s="200">
        <f>SUM(H601:H605)</f>
        <v>0</v>
      </c>
      <c r="J606" s="11"/>
    </row>
    <row r="607" spans="1:10">
      <c r="A607" s="50"/>
      <c r="B607" s="51" t="s">
        <v>232</v>
      </c>
      <c r="C607" s="52"/>
      <c r="D607" s="57" t="s">
        <v>946</v>
      </c>
      <c r="E607" s="54"/>
      <c r="F607" s="55"/>
      <c r="G607" s="55"/>
      <c r="H607" s="56"/>
      <c r="J607" s="11"/>
    </row>
    <row r="608" spans="1:10" ht="24">
      <c r="A608" s="50"/>
      <c r="B608" s="51" t="s">
        <v>232</v>
      </c>
      <c r="C608" s="58" t="s">
        <v>3</v>
      </c>
      <c r="D608" s="53" t="s">
        <v>947</v>
      </c>
      <c r="E608" s="54"/>
      <c r="F608" s="55"/>
      <c r="G608" s="55"/>
      <c r="H608" s="56"/>
      <c r="J608" s="11"/>
    </row>
    <row r="609" spans="1:10" ht="24">
      <c r="A609" s="50">
        <f>A605+1</f>
        <v>275</v>
      </c>
      <c r="B609" s="51" t="s">
        <v>232</v>
      </c>
      <c r="C609" s="58" t="s">
        <v>21</v>
      </c>
      <c r="D609" s="53" t="s">
        <v>948</v>
      </c>
      <c r="E609" s="54" t="s">
        <v>25</v>
      </c>
      <c r="F609" s="15">
        <v>38.880000000000003</v>
      </c>
      <c r="G609" s="15"/>
      <c r="H609" s="56">
        <f>G609*F609</f>
        <v>0</v>
      </c>
      <c r="J609" s="11"/>
    </row>
    <row r="610" spans="1:10" s="3" customFormat="1">
      <c r="A610" s="50"/>
      <c r="B610" s="51" t="s">
        <v>232</v>
      </c>
      <c r="C610" s="58" t="s">
        <v>42</v>
      </c>
      <c r="D610" s="53" t="s">
        <v>949</v>
      </c>
      <c r="E610" s="54"/>
      <c r="F610" s="55"/>
      <c r="G610" s="55"/>
      <c r="H610" s="56"/>
    </row>
    <row r="611" spans="1:10" s="12" customFormat="1" ht="24">
      <c r="A611" s="50">
        <f>A609+1</f>
        <v>276</v>
      </c>
      <c r="B611" s="51" t="s">
        <v>232</v>
      </c>
      <c r="C611" s="58" t="s">
        <v>43</v>
      </c>
      <c r="D611" s="53" t="s">
        <v>950</v>
      </c>
      <c r="E611" s="54" t="s">
        <v>25</v>
      </c>
      <c r="F611" s="15">
        <v>152.76</v>
      </c>
      <c r="G611" s="15"/>
      <c r="H611" s="56">
        <f>G611*F611</f>
        <v>0</v>
      </c>
    </row>
    <row r="612" spans="1:10">
      <c r="A612" s="92"/>
      <c r="B612" s="59"/>
      <c r="C612" s="60"/>
      <c r="D612" s="201" t="s">
        <v>951</v>
      </c>
      <c r="E612" s="202"/>
      <c r="F612" s="254"/>
      <c r="G612" s="254"/>
      <c r="H612" s="203">
        <f>SUM(H607:H611)</f>
        <v>0</v>
      </c>
      <c r="J612" s="11"/>
    </row>
    <row r="613" spans="1:10">
      <c r="A613" s="50"/>
      <c r="B613" s="51" t="s">
        <v>233</v>
      </c>
      <c r="C613" s="52"/>
      <c r="D613" s="57" t="s">
        <v>952</v>
      </c>
      <c r="E613" s="54"/>
      <c r="F613" s="55"/>
      <c r="G613" s="55"/>
      <c r="H613" s="56"/>
      <c r="J613" s="11"/>
    </row>
    <row r="614" spans="1:10" s="12" customFormat="1">
      <c r="A614" s="50"/>
      <c r="B614" s="51" t="s">
        <v>234</v>
      </c>
      <c r="C614" s="52"/>
      <c r="D614" s="57" t="s">
        <v>953</v>
      </c>
      <c r="E614" s="54"/>
      <c r="F614" s="55"/>
      <c r="G614" s="55"/>
      <c r="H614" s="56"/>
    </row>
    <row r="615" spans="1:10" s="12" customFormat="1">
      <c r="A615" s="50"/>
      <c r="B615" s="51" t="s">
        <v>235</v>
      </c>
      <c r="C615" s="52"/>
      <c r="D615" s="57" t="s">
        <v>954</v>
      </c>
      <c r="E615" s="54"/>
      <c r="F615" s="55"/>
      <c r="G615" s="55"/>
      <c r="H615" s="56"/>
    </row>
    <row r="616" spans="1:10" s="19" customFormat="1">
      <c r="A616" s="50"/>
      <c r="B616" s="51" t="s">
        <v>235</v>
      </c>
      <c r="C616" s="58" t="s">
        <v>6</v>
      </c>
      <c r="D616" s="53" t="s">
        <v>955</v>
      </c>
      <c r="E616" s="54"/>
      <c r="F616" s="55"/>
      <c r="G616" s="55"/>
      <c r="H616" s="56"/>
    </row>
    <row r="617" spans="1:10">
      <c r="A617" s="50">
        <f>A611+1</f>
        <v>277</v>
      </c>
      <c r="B617" s="51" t="s">
        <v>235</v>
      </c>
      <c r="C617" s="58" t="s">
        <v>24</v>
      </c>
      <c r="D617" s="53" t="s">
        <v>956</v>
      </c>
      <c r="E617" s="54" t="s">
        <v>25</v>
      </c>
      <c r="F617" s="15">
        <v>219.1</v>
      </c>
      <c r="G617" s="15"/>
      <c r="H617" s="56">
        <f>G617*F617</f>
        <v>0</v>
      </c>
      <c r="J617" s="11"/>
    </row>
    <row r="618" spans="1:10" s="12" customFormat="1">
      <c r="A618" s="92"/>
      <c r="B618" s="59"/>
      <c r="C618" s="60"/>
      <c r="D618" s="198" t="s">
        <v>957</v>
      </c>
      <c r="E618" s="199"/>
      <c r="F618" s="214"/>
      <c r="G618" s="214"/>
      <c r="H618" s="200">
        <f>SUM(H615:H617)</f>
        <v>0</v>
      </c>
    </row>
    <row r="619" spans="1:10">
      <c r="A619" s="50"/>
      <c r="B619" s="51" t="s">
        <v>236</v>
      </c>
      <c r="C619" s="52"/>
      <c r="D619" s="57" t="s">
        <v>958</v>
      </c>
      <c r="E619" s="54"/>
      <c r="F619" s="55"/>
      <c r="G619" s="55"/>
      <c r="H619" s="56"/>
      <c r="J619" s="11"/>
    </row>
    <row r="620" spans="1:10" s="12" customFormat="1">
      <c r="A620" s="50"/>
      <c r="B620" s="51" t="s">
        <v>237</v>
      </c>
      <c r="C620" s="52"/>
      <c r="D620" s="57" t="s">
        <v>959</v>
      </c>
      <c r="E620" s="54"/>
      <c r="F620" s="55"/>
      <c r="G620" s="55"/>
      <c r="H620" s="56"/>
    </row>
    <row r="621" spans="1:10" s="19" customFormat="1">
      <c r="A621" s="50"/>
      <c r="B621" s="51" t="s">
        <v>237</v>
      </c>
      <c r="C621" s="58" t="s">
        <v>5</v>
      </c>
      <c r="D621" s="53" t="s">
        <v>960</v>
      </c>
      <c r="E621" s="54"/>
      <c r="F621" s="55"/>
      <c r="G621" s="55"/>
      <c r="H621" s="56"/>
    </row>
    <row r="622" spans="1:10">
      <c r="A622" s="50">
        <f>A617+1</f>
        <v>278</v>
      </c>
      <c r="B622" s="51" t="s">
        <v>237</v>
      </c>
      <c r="C622" s="58" t="s">
        <v>138</v>
      </c>
      <c r="D622" s="53" t="s">
        <v>961</v>
      </c>
      <c r="E622" s="54" t="s">
        <v>25</v>
      </c>
      <c r="F622" s="15">
        <v>600.83000000000004</v>
      </c>
      <c r="G622" s="15"/>
      <c r="H622" s="56">
        <f>G622*F622</f>
        <v>0</v>
      </c>
      <c r="J622" s="11"/>
    </row>
    <row r="623" spans="1:10" s="12" customFormat="1">
      <c r="A623" s="92"/>
      <c r="B623" s="59"/>
      <c r="C623" s="60"/>
      <c r="D623" s="198" t="s">
        <v>962</v>
      </c>
      <c r="E623" s="199"/>
      <c r="F623" s="214"/>
      <c r="G623" s="214"/>
      <c r="H623" s="200">
        <f>SUM(H620:H622)</f>
        <v>0</v>
      </c>
    </row>
    <row r="624" spans="1:10">
      <c r="A624" s="50"/>
      <c r="B624" s="51" t="s">
        <v>238</v>
      </c>
      <c r="C624" s="52"/>
      <c r="D624" s="57" t="s">
        <v>963</v>
      </c>
      <c r="E624" s="54"/>
      <c r="F624" s="55"/>
      <c r="G624" s="55"/>
      <c r="H624" s="56"/>
      <c r="J624" s="11"/>
    </row>
    <row r="625" spans="1:10" s="12" customFormat="1">
      <c r="A625" s="50"/>
      <c r="B625" s="51" t="s">
        <v>239</v>
      </c>
      <c r="C625" s="52"/>
      <c r="D625" s="57" t="s">
        <v>964</v>
      </c>
      <c r="E625" s="54"/>
      <c r="F625" s="55"/>
      <c r="G625" s="55"/>
      <c r="H625" s="56"/>
    </row>
    <row r="626" spans="1:10" s="19" customFormat="1">
      <c r="A626" s="50"/>
      <c r="B626" s="51" t="s">
        <v>239</v>
      </c>
      <c r="C626" s="58" t="s">
        <v>3</v>
      </c>
      <c r="D626" s="53" t="s">
        <v>965</v>
      </c>
      <c r="E626" s="54"/>
      <c r="F626" s="55"/>
      <c r="G626" s="55"/>
      <c r="H626" s="56"/>
    </row>
    <row r="627" spans="1:10">
      <c r="A627" s="50">
        <f>A622+1</f>
        <v>279</v>
      </c>
      <c r="B627" s="51" t="s">
        <v>239</v>
      </c>
      <c r="C627" s="58" t="s">
        <v>21</v>
      </c>
      <c r="D627" s="53" t="s">
        <v>966</v>
      </c>
      <c r="E627" s="54" t="s">
        <v>46</v>
      </c>
      <c r="F627" s="15">
        <v>50</v>
      </c>
      <c r="G627" s="15"/>
      <c r="H627" s="56">
        <f>G627*F627</f>
        <v>0</v>
      </c>
      <c r="J627" s="11"/>
    </row>
    <row r="628" spans="1:10" s="12" customFormat="1">
      <c r="A628" s="92"/>
      <c r="B628" s="59"/>
      <c r="C628" s="60"/>
      <c r="D628" s="198" t="s">
        <v>967</v>
      </c>
      <c r="E628" s="199"/>
      <c r="F628" s="214"/>
      <c r="G628" s="214"/>
      <c r="H628" s="200">
        <f>SUM(H625:H627)</f>
        <v>0</v>
      </c>
    </row>
    <row r="629" spans="1:10">
      <c r="A629" s="50"/>
      <c r="B629" s="51" t="s">
        <v>240</v>
      </c>
      <c r="C629" s="52"/>
      <c r="D629" s="57" t="s">
        <v>968</v>
      </c>
      <c r="E629" s="54"/>
      <c r="F629" s="55"/>
      <c r="G629" s="55"/>
      <c r="H629" s="56"/>
      <c r="J629" s="11"/>
    </row>
    <row r="630" spans="1:10" s="12" customFormat="1">
      <c r="A630" s="50"/>
      <c r="B630" s="51" t="s">
        <v>241</v>
      </c>
      <c r="C630" s="52"/>
      <c r="D630" s="57" t="s">
        <v>969</v>
      </c>
      <c r="E630" s="54"/>
      <c r="F630" s="55"/>
      <c r="G630" s="55"/>
      <c r="H630" s="56"/>
    </row>
    <row r="631" spans="1:10" s="12" customFormat="1">
      <c r="A631" s="50"/>
      <c r="B631" s="51" t="s">
        <v>242</v>
      </c>
      <c r="C631" s="52"/>
      <c r="D631" s="57" t="s">
        <v>970</v>
      </c>
      <c r="E631" s="54"/>
      <c r="F631" s="55"/>
      <c r="G631" s="55"/>
      <c r="H631" s="56"/>
    </row>
    <row r="632" spans="1:10" s="19" customFormat="1">
      <c r="A632" s="50"/>
      <c r="B632" s="51" t="s">
        <v>242</v>
      </c>
      <c r="C632" s="58" t="s">
        <v>5</v>
      </c>
      <c r="D632" s="53" t="s">
        <v>971</v>
      </c>
      <c r="E632" s="54"/>
      <c r="F632" s="55"/>
      <c r="G632" s="55"/>
      <c r="H632" s="56"/>
    </row>
    <row r="633" spans="1:10">
      <c r="A633" s="50">
        <f>A627+1</f>
        <v>280</v>
      </c>
      <c r="B633" s="51" t="s">
        <v>242</v>
      </c>
      <c r="C633" s="58" t="s">
        <v>72</v>
      </c>
      <c r="D633" s="53" t="s">
        <v>972</v>
      </c>
      <c r="E633" s="54" t="s">
        <v>25</v>
      </c>
      <c r="F633" s="15">
        <v>889.5</v>
      </c>
      <c r="G633" s="15"/>
      <c r="H633" s="56">
        <f>G633*F633</f>
        <v>0</v>
      </c>
      <c r="J633" s="11"/>
    </row>
    <row r="634" spans="1:10" s="12" customFormat="1">
      <c r="A634" s="92"/>
      <c r="B634" s="59"/>
      <c r="C634" s="60"/>
      <c r="D634" s="198" t="s">
        <v>973</v>
      </c>
      <c r="E634" s="199"/>
      <c r="F634" s="214"/>
      <c r="G634" s="214"/>
      <c r="H634" s="200">
        <f>SUM(H631:H633)</f>
        <v>0</v>
      </c>
    </row>
    <row r="635" spans="1:10">
      <c r="A635" s="50"/>
      <c r="B635" s="51" t="s">
        <v>243</v>
      </c>
      <c r="C635" s="52"/>
      <c r="D635" s="57" t="s">
        <v>974</v>
      </c>
      <c r="E635" s="54"/>
      <c r="F635" s="55"/>
      <c r="G635" s="55"/>
      <c r="H635" s="56"/>
      <c r="J635" s="11"/>
    </row>
    <row r="636" spans="1:10">
      <c r="A636" s="50">
        <f>A633+1</f>
        <v>281</v>
      </c>
      <c r="B636" s="51" t="s">
        <v>243</v>
      </c>
      <c r="C636" s="58" t="s">
        <v>5</v>
      </c>
      <c r="D636" s="53" t="s">
        <v>975</v>
      </c>
      <c r="E636" s="54" t="s">
        <v>46</v>
      </c>
      <c r="F636" s="15">
        <v>278.08</v>
      </c>
      <c r="G636" s="15"/>
      <c r="H636" s="56">
        <f>G636*F636</f>
        <v>0</v>
      </c>
      <c r="J636" s="11"/>
    </row>
    <row r="637" spans="1:10" s="3" customFormat="1">
      <c r="A637" s="92"/>
      <c r="B637" s="59"/>
      <c r="C637" s="60"/>
      <c r="D637" s="198" t="s">
        <v>976</v>
      </c>
      <c r="E637" s="199"/>
      <c r="F637" s="214"/>
      <c r="G637" s="214"/>
      <c r="H637" s="200">
        <f>SUM(H635:H636)</f>
        <v>0</v>
      </c>
    </row>
    <row r="638" spans="1:10" s="19" customFormat="1">
      <c r="A638" s="50"/>
      <c r="B638" s="51" t="s">
        <v>244</v>
      </c>
      <c r="C638" s="52"/>
      <c r="D638" s="57" t="s">
        <v>977</v>
      </c>
      <c r="E638" s="54"/>
      <c r="F638" s="55"/>
      <c r="G638" s="55"/>
      <c r="H638" s="56"/>
    </row>
    <row r="639" spans="1:10">
      <c r="A639" s="50"/>
      <c r="B639" s="51" t="s">
        <v>244</v>
      </c>
      <c r="C639" s="58" t="s">
        <v>5</v>
      </c>
      <c r="D639" s="53" t="s">
        <v>978</v>
      </c>
      <c r="E639" s="54"/>
      <c r="F639" s="55"/>
      <c r="G639" s="55"/>
      <c r="H639" s="56"/>
      <c r="J639" s="11"/>
    </row>
    <row r="640" spans="1:10">
      <c r="A640" s="50">
        <f>A636+1</f>
        <v>282</v>
      </c>
      <c r="B640" s="51" t="s">
        <v>244</v>
      </c>
      <c r="C640" s="58" t="s">
        <v>72</v>
      </c>
      <c r="D640" s="53" t="s">
        <v>979</v>
      </c>
      <c r="E640" s="54" t="s">
        <v>25</v>
      </c>
      <c r="F640" s="15">
        <v>8</v>
      </c>
      <c r="G640" s="15"/>
      <c r="H640" s="56">
        <f>G640*F640</f>
        <v>0</v>
      </c>
      <c r="J640" s="11"/>
    </row>
    <row r="641" spans="1:10" s="12" customFormat="1">
      <c r="A641" s="92"/>
      <c r="B641" s="59"/>
      <c r="C641" s="60"/>
      <c r="D641" s="198" t="s">
        <v>980</v>
      </c>
      <c r="E641" s="199"/>
      <c r="F641" s="214"/>
      <c r="G641" s="214"/>
      <c r="H641" s="200">
        <f>SUM(H638:H640)</f>
        <v>0</v>
      </c>
    </row>
    <row r="642" spans="1:10">
      <c r="A642" s="50"/>
      <c r="B642" s="51" t="s">
        <v>245</v>
      </c>
      <c r="C642" s="52"/>
      <c r="D642" s="57" t="s">
        <v>981</v>
      </c>
      <c r="E642" s="54"/>
      <c r="F642" s="55"/>
      <c r="G642" s="55"/>
      <c r="H642" s="56"/>
      <c r="J642" s="11"/>
    </row>
    <row r="643" spans="1:10" s="12" customFormat="1">
      <c r="A643" s="50"/>
      <c r="B643" s="51" t="s">
        <v>246</v>
      </c>
      <c r="C643" s="52"/>
      <c r="D643" s="57" t="s">
        <v>982</v>
      </c>
      <c r="E643" s="54"/>
      <c r="F643" s="55"/>
      <c r="G643" s="55"/>
      <c r="H643" s="56"/>
    </row>
    <row r="644" spans="1:10" s="19" customFormat="1">
      <c r="A644" s="50"/>
      <c r="B644" s="51" t="s">
        <v>246</v>
      </c>
      <c r="C644" s="58" t="s">
        <v>5</v>
      </c>
      <c r="D644" s="53" t="s">
        <v>983</v>
      </c>
      <c r="E644" s="54"/>
      <c r="F644" s="55"/>
      <c r="G644" s="55"/>
      <c r="H644" s="56"/>
    </row>
    <row r="645" spans="1:10">
      <c r="A645" s="50">
        <f>A640+1</f>
        <v>283</v>
      </c>
      <c r="B645" s="51" t="s">
        <v>246</v>
      </c>
      <c r="C645" s="58" t="s">
        <v>72</v>
      </c>
      <c r="D645" s="53" t="s">
        <v>984</v>
      </c>
      <c r="E645" s="54" t="s">
        <v>25</v>
      </c>
      <c r="F645" s="15">
        <v>332.8</v>
      </c>
      <c r="G645" s="15"/>
      <c r="H645" s="56">
        <f>G645*F645</f>
        <v>0</v>
      </c>
      <c r="J645" s="11"/>
    </row>
    <row r="646" spans="1:10" s="12" customFormat="1">
      <c r="A646" s="92"/>
      <c r="B646" s="59"/>
      <c r="C646" s="60"/>
      <c r="D646" s="198" t="s">
        <v>985</v>
      </c>
      <c r="E646" s="199"/>
      <c r="F646" s="214"/>
      <c r="G646" s="214"/>
      <c r="H646" s="200">
        <f>SUM(H643:H645)</f>
        <v>0</v>
      </c>
    </row>
    <row r="647" spans="1:10">
      <c r="A647" s="50"/>
      <c r="B647" s="51" t="s">
        <v>247</v>
      </c>
      <c r="C647" s="52"/>
      <c r="D647" s="57" t="s">
        <v>986</v>
      </c>
      <c r="E647" s="54"/>
      <c r="F647" s="55"/>
      <c r="G647" s="55"/>
      <c r="H647" s="56"/>
      <c r="J647" s="11"/>
    </row>
    <row r="648" spans="1:10" s="12" customFormat="1">
      <c r="A648" s="50"/>
      <c r="B648" s="51" t="s">
        <v>248</v>
      </c>
      <c r="C648" s="52"/>
      <c r="D648" s="57" t="s">
        <v>986</v>
      </c>
      <c r="E648" s="54"/>
      <c r="F648" s="55"/>
      <c r="G648" s="55"/>
      <c r="H648" s="56"/>
    </row>
    <row r="649" spans="1:10" s="19" customFormat="1" ht="24">
      <c r="A649" s="50">
        <f>A645+1</f>
        <v>284</v>
      </c>
      <c r="B649" s="51" t="s">
        <v>248</v>
      </c>
      <c r="C649" s="58" t="s">
        <v>138</v>
      </c>
      <c r="D649" s="53" t="s">
        <v>988</v>
      </c>
      <c r="E649" s="54" t="s">
        <v>25</v>
      </c>
      <c r="F649" s="15">
        <v>1283</v>
      </c>
      <c r="G649" s="15"/>
      <c r="H649" s="56">
        <f>G649*F649</f>
        <v>0</v>
      </c>
    </row>
    <row r="650" spans="1:10">
      <c r="A650" s="50">
        <f t="shared" ref="A650" si="60">A649+1</f>
        <v>285</v>
      </c>
      <c r="B650" s="51" t="s">
        <v>248</v>
      </c>
      <c r="C650" s="58" t="s">
        <v>195</v>
      </c>
      <c r="D650" s="53" t="s">
        <v>989</v>
      </c>
      <c r="E650" s="54" t="s">
        <v>25</v>
      </c>
      <c r="F650" s="15">
        <v>883.33</v>
      </c>
      <c r="G650" s="15"/>
      <c r="H650" s="56">
        <f>G650*F650</f>
        <v>0</v>
      </c>
      <c r="J650" s="11"/>
    </row>
    <row r="651" spans="1:10" s="12" customFormat="1">
      <c r="A651" s="92"/>
      <c r="B651" s="59"/>
      <c r="C651" s="60"/>
      <c r="D651" s="198" t="s">
        <v>987</v>
      </c>
      <c r="E651" s="199"/>
      <c r="F651" s="214"/>
      <c r="G651" s="214"/>
      <c r="H651" s="200">
        <f>SUM(H648:H650)</f>
        <v>0</v>
      </c>
    </row>
    <row r="652" spans="1:10">
      <c r="A652" s="50"/>
      <c r="B652" s="51" t="s">
        <v>249</v>
      </c>
      <c r="C652" s="52"/>
      <c r="D652" s="57" t="s">
        <v>990</v>
      </c>
      <c r="E652" s="54"/>
      <c r="F652" s="55"/>
      <c r="G652" s="55"/>
      <c r="H652" s="56"/>
      <c r="J652" s="11"/>
    </row>
    <row r="653" spans="1:10" s="12" customFormat="1">
      <c r="A653" s="50"/>
      <c r="B653" s="51" t="s">
        <v>250</v>
      </c>
      <c r="C653" s="52"/>
      <c r="D653" s="57" t="s">
        <v>991</v>
      </c>
      <c r="E653" s="54"/>
      <c r="F653" s="55"/>
      <c r="G653" s="55"/>
      <c r="H653" s="56"/>
    </row>
    <row r="654" spans="1:10" s="19" customFormat="1">
      <c r="A654" s="50"/>
      <c r="B654" s="51" t="s">
        <v>250</v>
      </c>
      <c r="C654" s="58" t="s">
        <v>3</v>
      </c>
      <c r="D654" s="53" t="s">
        <v>992</v>
      </c>
      <c r="E654" s="54"/>
      <c r="F654" s="55"/>
      <c r="G654" s="55"/>
      <c r="H654" s="56"/>
    </row>
    <row r="655" spans="1:10">
      <c r="A655" s="50">
        <f>A650+1</f>
        <v>286</v>
      </c>
      <c r="B655" s="51" t="s">
        <v>250</v>
      </c>
      <c r="C655" s="58" t="s">
        <v>69</v>
      </c>
      <c r="D655" s="53" t="s">
        <v>993</v>
      </c>
      <c r="E655" s="54" t="s">
        <v>46</v>
      </c>
      <c r="F655" s="15">
        <v>35.6</v>
      </c>
      <c r="G655" s="15"/>
      <c r="H655" s="56">
        <f>G655*F655</f>
        <v>0</v>
      </c>
      <c r="J655" s="11"/>
    </row>
    <row r="656" spans="1:10" s="12" customFormat="1">
      <c r="A656" s="92"/>
      <c r="B656" s="59"/>
      <c r="C656" s="60"/>
      <c r="D656" s="198" t="s">
        <v>994</v>
      </c>
      <c r="E656" s="199"/>
      <c r="F656" s="214"/>
      <c r="G656" s="214"/>
      <c r="H656" s="200">
        <f>SUM(H653:H655)</f>
        <v>0</v>
      </c>
    </row>
    <row r="657" spans="1:10">
      <c r="A657" s="50"/>
      <c r="B657" s="51" t="s">
        <v>251</v>
      </c>
      <c r="C657" s="52"/>
      <c r="D657" s="57" t="s">
        <v>995</v>
      </c>
      <c r="E657" s="54"/>
      <c r="F657" s="55"/>
      <c r="G657" s="55"/>
      <c r="H657" s="56"/>
      <c r="J657" s="11"/>
    </row>
    <row r="658" spans="1:10">
      <c r="A658" s="50">
        <f>A655+1</f>
        <v>287</v>
      </c>
      <c r="B658" s="51" t="s">
        <v>251</v>
      </c>
      <c r="C658" s="58" t="s">
        <v>3</v>
      </c>
      <c r="D658" s="53" t="s">
        <v>996</v>
      </c>
      <c r="E658" s="54" t="s">
        <v>46</v>
      </c>
      <c r="F658" s="15">
        <v>378.1</v>
      </c>
      <c r="G658" s="15"/>
      <c r="H658" s="56">
        <f>G658*F658</f>
        <v>0</v>
      </c>
      <c r="J658" s="11"/>
    </row>
    <row r="659" spans="1:10">
      <c r="A659" s="50">
        <f t="shared" ref="A659" si="61">A658+1</f>
        <v>288</v>
      </c>
      <c r="B659" s="51" t="s">
        <v>251</v>
      </c>
      <c r="C659" s="58" t="s">
        <v>5</v>
      </c>
      <c r="D659" s="53" t="s">
        <v>997</v>
      </c>
      <c r="E659" s="54" t="s">
        <v>46</v>
      </c>
      <c r="F659" s="15">
        <v>809.6</v>
      </c>
      <c r="G659" s="15"/>
      <c r="H659" s="56">
        <f>G659*F659</f>
        <v>0</v>
      </c>
      <c r="J659" s="11"/>
    </row>
    <row r="660" spans="1:10" s="12" customFormat="1">
      <c r="A660" s="92"/>
      <c r="B660" s="59"/>
      <c r="C660" s="60"/>
      <c r="D660" s="198" t="s">
        <v>998</v>
      </c>
      <c r="E660" s="199"/>
      <c r="F660" s="214"/>
      <c r="G660" s="214"/>
      <c r="H660" s="200">
        <f>SUM(H657:H659)</f>
        <v>0</v>
      </c>
    </row>
    <row r="661" spans="1:10">
      <c r="A661" s="50"/>
      <c r="B661" s="51" t="s">
        <v>252</v>
      </c>
      <c r="C661" s="52"/>
      <c r="D661" s="57" t="s">
        <v>999</v>
      </c>
      <c r="E661" s="54"/>
      <c r="F661" s="55"/>
      <c r="G661" s="55"/>
      <c r="H661" s="56"/>
      <c r="J661" s="11"/>
    </row>
    <row r="662" spans="1:10" s="12" customFormat="1">
      <c r="A662" s="50"/>
      <c r="B662" s="51" t="s">
        <v>253</v>
      </c>
      <c r="C662" s="52"/>
      <c r="D662" s="57" t="s">
        <v>1000</v>
      </c>
      <c r="E662" s="54"/>
      <c r="F662" s="55"/>
      <c r="G662" s="55"/>
      <c r="H662" s="56"/>
    </row>
    <row r="663" spans="1:10" s="12" customFormat="1" ht="24">
      <c r="A663" s="50"/>
      <c r="B663" s="51" t="s">
        <v>254</v>
      </c>
      <c r="C663" s="52"/>
      <c r="D663" s="57" t="s">
        <v>1001</v>
      </c>
      <c r="E663" s="54"/>
      <c r="F663" s="55"/>
      <c r="G663" s="55"/>
      <c r="H663" s="56"/>
    </row>
    <row r="664" spans="1:10" s="19" customFormat="1">
      <c r="A664" s="50"/>
      <c r="B664" s="51" t="s">
        <v>254</v>
      </c>
      <c r="C664" s="58" t="s">
        <v>3</v>
      </c>
      <c r="D664" s="53" t="s">
        <v>1002</v>
      </c>
      <c r="E664" s="54"/>
      <c r="F664" s="55"/>
      <c r="G664" s="55"/>
      <c r="H664" s="56"/>
    </row>
    <row r="665" spans="1:10" ht="24">
      <c r="A665" s="50">
        <f>A659+1</f>
        <v>289</v>
      </c>
      <c r="B665" s="51" t="s">
        <v>254</v>
      </c>
      <c r="C665" s="58" t="s">
        <v>69</v>
      </c>
      <c r="D665" s="53" t="s">
        <v>1003</v>
      </c>
      <c r="E665" s="54" t="s">
        <v>32</v>
      </c>
      <c r="F665" s="15">
        <v>7.92</v>
      </c>
      <c r="G665" s="15"/>
      <c r="H665" s="56">
        <f>G665*F665</f>
        <v>0</v>
      </c>
      <c r="J665" s="11"/>
    </row>
    <row r="666" spans="1:10" s="3" customFormat="1">
      <c r="A666" s="50"/>
      <c r="B666" s="51" t="s">
        <v>254</v>
      </c>
      <c r="C666" s="58" t="s">
        <v>6</v>
      </c>
      <c r="D666" s="53" t="s">
        <v>1004</v>
      </c>
      <c r="E666" s="54"/>
      <c r="F666" s="55"/>
      <c r="G666" s="55"/>
      <c r="H666" s="56"/>
    </row>
    <row r="667" spans="1:10" s="12" customFormat="1" ht="24">
      <c r="A667" s="50">
        <f>A665+1</f>
        <v>290</v>
      </c>
      <c r="B667" s="51" t="s">
        <v>254</v>
      </c>
      <c r="C667" s="58" t="s">
        <v>16</v>
      </c>
      <c r="D667" s="53" t="s">
        <v>1005</v>
      </c>
      <c r="E667" s="54" t="s">
        <v>25</v>
      </c>
      <c r="F667" s="15">
        <v>2737.62</v>
      </c>
      <c r="G667" s="15"/>
      <c r="H667" s="56">
        <f>G667*F667</f>
        <v>0</v>
      </c>
    </row>
    <row r="668" spans="1:10" s="19" customFormat="1" ht="24">
      <c r="A668" s="50">
        <f t="shared" ref="A668:A669" si="62">A667+1</f>
        <v>291</v>
      </c>
      <c r="B668" s="51" t="s">
        <v>254</v>
      </c>
      <c r="C668" s="58" t="s">
        <v>255</v>
      </c>
      <c r="D668" s="53" t="s">
        <v>1006</v>
      </c>
      <c r="E668" s="54" t="s">
        <v>25</v>
      </c>
      <c r="F668" s="15">
        <v>323.37</v>
      </c>
      <c r="G668" s="15"/>
      <c r="H668" s="56">
        <f>G668*F668</f>
        <v>0</v>
      </c>
    </row>
    <row r="669" spans="1:10">
      <c r="A669" s="50">
        <f t="shared" si="62"/>
        <v>292</v>
      </c>
      <c r="B669" s="51" t="s">
        <v>254</v>
      </c>
      <c r="C669" s="58" t="s">
        <v>18</v>
      </c>
      <c r="D669" s="53" t="s">
        <v>1007</v>
      </c>
      <c r="E669" s="54" t="s">
        <v>81</v>
      </c>
      <c r="F669" s="15">
        <v>150</v>
      </c>
      <c r="G669" s="15"/>
      <c r="H669" s="56">
        <f>G669*F669</f>
        <v>0</v>
      </c>
      <c r="J669" s="11"/>
    </row>
    <row r="670" spans="1:10">
      <c r="A670" s="92"/>
      <c r="B670" s="59"/>
      <c r="C670" s="60"/>
      <c r="D670" s="198" t="s">
        <v>1008</v>
      </c>
      <c r="E670" s="199"/>
      <c r="F670" s="214"/>
      <c r="G670" s="214"/>
      <c r="H670" s="200">
        <f>SUM(H663:H669)</f>
        <v>0</v>
      </c>
      <c r="J670" s="11"/>
    </row>
    <row r="671" spans="1:10">
      <c r="A671" s="50"/>
      <c r="B671" s="51" t="s">
        <v>256</v>
      </c>
      <c r="C671" s="52"/>
      <c r="D671" s="57" t="s">
        <v>1009</v>
      </c>
      <c r="E671" s="54"/>
      <c r="F671" s="55"/>
      <c r="G671" s="55"/>
      <c r="H671" s="56"/>
      <c r="J671" s="11"/>
    </row>
    <row r="672" spans="1:10">
      <c r="A672" s="50"/>
      <c r="B672" s="51" t="s">
        <v>256</v>
      </c>
      <c r="C672" s="58" t="s">
        <v>3</v>
      </c>
      <c r="D672" s="53" t="s">
        <v>1010</v>
      </c>
      <c r="E672" s="54"/>
      <c r="F672" s="55"/>
      <c r="G672" s="55"/>
      <c r="H672" s="56"/>
      <c r="J672" s="11"/>
    </row>
    <row r="673" spans="1:10">
      <c r="A673" s="50">
        <f>A669+1</f>
        <v>293</v>
      </c>
      <c r="B673" s="51" t="s">
        <v>256</v>
      </c>
      <c r="C673" s="58" t="s">
        <v>21</v>
      </c>
      <c r="D673" s="53" t="s">
        <v>1011</v>
      </c>
      <c r="E673" s="54" t="s">
        <v>32</v>
      </c>
      <c r="F673" s="15">
        <v>11.23</v>
      </c>
      <c r="G673" s="15"/>
      <c r="H673" s="56">
        <f>G673*F673</f>
        <v>0</v>
      </c>
      <c r="J673" s="11"/>
    </row>
    <row r="674" spans="1:10" s="3" customFormat="1">
      <c r="A674" s="50"/>
      <c r="B674" s="51" t="s">
        <v>256</v>
      </c>
      <c r="C674" s="58" t="s">
        <v>5</v>
      </c>
      <c r="D674" s="53" t="s">
        <v>1012</v>
      </c>
      <c r="E674" s="54"/>
      <c r="F674" s="55"/>
      <c r="G674" s="55"/>
      <c r="H674" s="56"/>
    </row>
    <row r="675" spans="1:10" s="12" customFormat="1">
      <c r="A675" s="50">
        <f>A673+1</f>
        <v>294</v>
      </c>
      <c r="B675" s="51" t="s">
        <v>256</v>
      </c>
      <c r="C675" s="58" t="s">
        <v>115</v>
      </c>
      <c r="D675" s="53" t="s">
        <v>1013</v>
      </c>
      <c r="E675" s="54" t="s">
        <v>25</v>
      </c>
      <c r="F675" s="15">
        <v>117.8</v>
      </c>
      <c r="G675" s="15"/>
      <c r="H675" s="56">
        <f>G675*F675</f>
        <v>0</v>
      </c>
    </row>
    <row r="676" spans="1:10">
      <c r="A676" s="92"/>
      <c r="B676" s="59"/>
      <c r="C676" s="60"/>
      <c r="D676" s="198" t="s">
        <v>1014</v>
      </c>
      <c r="E676" s="199"/>
      <c r="F676" s="214"/>
      <c r="G676" s="214"/>
      <c r="H676" s="200">
        <f>SUM(H671:H675)</f>
        <v>0</v>
      </c>
      <c r="J676" s="11"/>
    </row>
    <row r="677" spans="1:10">
      <c r="A677" s="50"/>
      <c r="B677" s="51" t="s">
        <v>257</v>
      </c>
      <c r="C677" s="52"/>
      <c r="D677" s="57" t="s">
        <v>1015</v>
      </c>
      <c r="E677" s="54"/>
      <c r="F677" s="55"/>
      <c r="G677" s="55"/>
      <c r="H677" s="56"/>
      <c r="J677" s="11"/>
    </row>
    <row r="678" spans="1:10">
      <c r="A678" s="50"/>
      <c r="B678" s="51" t="s">
        <v>257</v>
      </c>
      <c r="C678" s="58" t="s">
        <v>54</v>
      </c>
      <c r="D678" s="53" t="s">
        <v>1016</v>
      </c>
      <c r="E678" s="54"/>
      <c r="F678" s="55"/>
      <c r="G678" s="55"/>
      <c r="H678" s="56"/>
      <c r="J678" s="11"/>
    </row>
    <row r="679" spans="1:10">
      <c r="A679" s="50">
        <f>A675+1</f>
        <v>295</v>
      </c>
      <c r="B679" s="51" t="s">
        <v>257</v>
      </c>
      <c r="C679" s="58" t="s">
        <v>258</v>
      </c>
      <c r="D679" s="53" t="s">
        <v>1017</v>
      </c>
      <c r="E679" s="54" t="s">
        <v>25</v>
      </c>
      <c r="F679" s="15">
        <v>22.24</v>
      </c>
      <c r="G679" s="15"/>
      <c r="H679" s="56">
        <f>G679*F679</f>
        <v>0</v>
      </c>
      <c r="J679" s="11"/>
    </row>
    <row r="680" spans="1:10" s="3" customFormat="1">
      <c r="A680" s="50"/>
      <c r="B680" s="51" t="s">
        <v>257</v>
      </c>
      <c r="C680" s="58" t="s">
        <v>57</v>
      </c>
      <c r="D680" s="53" t="s">
        <v>1018</v>
      </c>
      <c r="E680" s="54"/>
      <c r="F680" s="15"/>
      <c r="G680" s="15"/>
      <c r="H680" s="56"/>
    </row>
    <row r="681" spans="1:10" s="12" customFormat="1">
      <c r="A681" s="50">
        <f>A679+1</f>
        <v>296</v>
      </c>
      <c r="B681" s="51" t="s">
        <v>257</v>
      </c>
      <c r="C681" s="58" t="s">
        <v>166</v>
      </c>
      <c r="D681" s="53" t="s">
        <v>1019</v>
      </c>
      <c r="E681" s="54" t="s">
        <v>25</v>
      </c>
      <c r="F681" s="15">
        <v>480.18</v>
      </c>
      <c r="G681" s="15"/>
      <c r="H681" s="56">
        <f>G681*F681</f>
        <v>0</v>
      </c>
    </row>
    <row r="682" spans="1:10" s="19" customFormat="1" ht="24">
      <c r="A682" s="50"/>
      <c r="B682" s="51" t="s">
        <v>257</v>
      </c>
      <c r="C682" s="58" t="s">
        <v>259</v>
      </c>
      <c r="D682" s="53" t="s">
        <v>1020</v>
      </c>
      <c r="E682" s="54"/>
      <c r="F682" s="55"/>
      <c r="G682" s="55"/>
      <c r="H682" s="56"/>
    </row>
    <row r="683" spans="1:10" ht="24">
      <c r="A683" s="50">
        <f>A681+1</f>
        <v>297</v>
      </c>
      <c r="B683" s="51" t="s">
        <v>257</v>
      </c>
      <c r="C683" s="58" t="s">
        <v>260</v>
      </c>
      <c r="D683" s="53" t="s">
        <v>1021</v>
      </c>
      <c r="E683" s="54" t="s">
        <v>25</v>
      </c>
      <c r="F683" s="15">
        <v>2228.71</v>
      </c>
      <c r="G683" s="15"/>
      <c r="H683" s="56">
        <f>G683*F683</f>
        <v>0</v>
      </c>
      <c r="J683" s="11"/>
    </row>
    <row r="684" spans="1:10">
      <c r="A684" s="92"/>
      <c r="B684" s="59"/>
      <c r="C684" s="60"/>
      <c r="D684" s="198" t="s">
        <v>1022</v>
      </c>
      <c r="E684" s="199"/>
      <c r="F684" s="214"/>
      <c r="G684" s="214"/>
      <c r="H684" s="200">
        <f>SUM(H677:H683)</f>
        <v>0</v>
      </c>
      <c r="J684" s="11"/>
    </row>
    <row r="685" spans="1:10">
      <c r="A685" s="50"/>
      <c r="B685" s="51" t="s">
        <v>261</v>
      </c>
      <c r="C685" s="52"/>
      <c r="D685" s="57" t="s">
        <v>1023</v>
      </c>
      <c r="E685" s="54"/>
      <c r="F685" s="55"/>
      <c r="G685" s="55"/>
      <c r="H685" s="56"/>
      <c r="J685" s="11"/>
    </row>
    <row r="686" spans="1:10">
      <c r="A686" s="50"/>
      <c r="B686" s="51" t="s">
        <v>261</v>
      </c>
      <c r="C686" s="58" t="s">
        <v>3</v>
      </c>
      <c r="D686" s="53" t="s">
        <v>1024</v>
      </c>
      <c r="E686" s="54"/>
      <c r="F686" s="55"/>
      <c r="G686" s="55"/>
      <c r="H686" s="56"/>
      <c r="J686" s="11"/>
    </row>
    <row r="687" spans="1:10">
      <c r="A687" s="50">
        <f>A683+1</f>
        <v>298</v>
      </c>
      <c r="B687" s="51" t="s">
        <v>261</v>
      </c>
      <c r="C687" s="58" t="s">
        <v>69</v>
      </c>
      <c r="D687" s="53" t="s">
        <v>1025</v>
      </c>
      <c r="E687" s="54" t="s">
        <v>25</v>
      </c>
      <c r="F687" s="15">
        <v>132</v>
      </c>
      <c r="G687" s="15"/>
      <c r="H687" s="56">
        <f>G687*F687</f>
        <v>0</v>
      </c>
      <c r="J687" s="11"/>
    </row>
    <row r="688" spans="1:10" s="3" customFormat="1">
      <c r="A688" s="50"/>
      <c r="B688" s="51" t="s">
        <v>261</v>
      </c>
      <c r="C688" s="58" t="s">
        <v>5</v>
      </c>
      <c r="D688" s="53" t="s">
        <v>1026</v>
      </c>
      <c r="E688" s="54"/>
      <c r="F688" s="55"/>
      <c r="G688" s="55"/>
      <c r="H688" s="56"/>
    </row>
    <row r="689" spans="1:10" s="12" customFormat="1">
      <c r="A689" s="50">
        <f>A687+1</f>
        <v>299</v>
      </c>
      <c r="B689" s="51" t="s">
        <v>261</v>
      </c>
      <c r="C689" s="58" t="s">
        <v>76</v>
      </c>
      <c r="D689" s="53" t="s">
        <v>1027</v>
      </c>
      <c r="E689" s="54" t="s">
        <v>25</v>
      </c>
      <c r="F689" s="15">
        <v>1230</v>
      </c>
      <c r="G689" s="15"/>
      <c r="H689" s="56">
        <f>G689*F689</f>
        <v>0</v>
      </c>
    </row>
    <row r="690" spans="1:10" s="19" customFormat="1">
      <c r="A690" s="50"/>
      <c r="B690" s="51" t="s">
        <v>261</v>
      </c>
      <c r="C690" s="58" t="s">
        <v>6</v>
      </c>
      <c r="D690" s="53" t="s">
        <v>1028</v>
      </c>
      <c r="E690" s="54"/>
      <c r="F690" s="55"/>
      <c r="G690" s="55"/>
      <c r="H690" s="56"/>
    </row>
    <row r="691" spans="1:10">
      <c r="A691" s="50">
        <f>A689+1</f>
        <v>300</v>
      </c>
      <c r="B691" s="51" t="s">
        <v>261</v>
      </c>
      <c r="C691" s="58" t="s">
        <v>262</v>
      </c>
      <c r="D691" s="53" t="s">
        <v>1029</v>
      </c>
      <c r="E691" s="54" t="s">
        <v>25</v>
      </c>
      <c r="F691" s="15">
        <v>132</v>
      </c>
      <c r="G691" s="15"/>
      <c r="H691" s="56">
        <f>G691*F691</f>
        <v>0</v>
      </c>
      <c r="J691" s="11"/>
    </row>
    <row r="692" spans="1:10">
      <c r="A692" s="92"/>
      <c r="B692" s="59"/>
      <c r="C692" s="60"/>
      <c r="D692" s="198" t="s">
        <v>1030</v>
      </c>
      <c r="E692" s="199"/>
      <c r="F692" s="214"/>
      <c r="G692" s="214"/>
      <c r="H692" s="200">
        <f>SUM(H685:H691)</f>
        <v>0</v>
      </c>
      <c r="J692" s="11"/>
    </row>
    <row r="693" spans="1:10">
      <c r="A693" s="50"/>
      <c r="B693" s="51" t="s">
        <v>263</v>
      </c>
      <c r="C693" s="52"/>
      <c r="D693" s="57" t="s">
        <v>1031</v>
      </c>
      <c r="E693" s="54"/>
      <c r="F693" s="55"/>
      <c r="G693" s="55"/>
      <c r="H693" s="56"/>
      <c r="J693" s="11"/>
    </row>
    <row r="694" spans="1:10" s="12" customFormat="1">
      <c r="A694" s="50"/>
      <c r="B694" s="51" t="s">
        <v>264</v>
      </c>
      <c r="C694" s="52"/>
      <c r="D694" s="57" t="s">
        <v>1032</v>
      </c>
      <c r="E694" s="54"/>
      <c r="F694" s="55"/>
      <c r="G694" s="55"/>
      <c r="H694" s="56"/>
    </row>
    <row r="695" spans="1:10" s="12" customFormat="1">
      <c r="A695" s="50"/>
      <c r="B695" s="51" t="s">
        <v>265</v>
      </c>
      <c r="C695" s="52"/>
      <c r="D695" s="57" t="s">
        <v>1033</v>
      </c>
      <c r="E695" s="54"/>
      <c r="F695" s="55"/>
      <c r="G695" s="55"/>
      <c r="H695" s="56"/>
    </row>
    <row r="696" spans="1:10" s="19" customFormat="1">
      <c r="A696" s="50"/>
      <c r="B696" s="51" t="s">
        <v>265</v>
      </c>
      <c r="C696" s="58" t="s">
        <v>3</v>
      </c>
      <c r="D696" s="53" t="s">
        <v>1034</v>
      </c>
      <c r="E696" s="54"/>
      <c r="F696" s="55"/>
      <c r="G696" s="55"/>
      <c r="H696" s="56"/>
    </row>
    <row r="697" spans="1:10">
      <c r="A697" s="50">
        <f>A691+1</f>
        <v>301</v>
      </c>
      <c r="B697" s="51" t="s">
        <v>265</v>
      </c>
      <c r="C697" s="58" t="s">
        <v>31</v>
      </c>
      <c r="D697" s="53" t="s">
        <v>1035</v>
      </c>
      <c r="E697" s="54" t="s">
        <v>25</v>
      </c>
      <c r="F697" s="15">
        <v>59.15</v>
      </c>
      <c r="G697" s="15"/>
      <c r="H697" s="56">
        <f>G697*F697</f>
        <v>0</v>
      </c>
      <c r="J697" s="11"/>
    </row>
    <row r="698" spans="1:10" s="12" customFormat="1">
      <c r="A698" s="92"/>
      <c r="B698" s="59"/>
      <c r="C698" s="60"/>
      <c r="D698" s="198" t="s">
        <v>1036</v>
      </c>
      <c r="E698" s="199"/>
      <c r="F698" s="214"/>
      <c r="G698" s="214"/>
      <c r="H698" s="200">
        <f>SUM(H695:H697)</f>
        <v>0</v>
      </c>
    </row>
    <row r="699" spans="1:10" ht="24">
      <c r="A699" s="50"/>
      <c r="B699" s="51" t="s">
        <v>266</v>
      </c>
      <c r="C699" s="52"/>
      <c r="D699" s="57" t="s">
        <v>1037</v>
      </c>
      <c r="E699" s="54"/>
      <c r="F699" s="55"/>
      <c r="G699" s="55"/>
      <c r="H699" s="56"/>
      <c r="J699" s="11"/>
    </row>
    <row r="700" spans="1:10">
      <c r="A700" s="50"/>
      <c r="B700" s="51" t="s">
        <v>266</v>
      </c>
      <c r="C700" s="58" t="s">
        <v>3</v>
      </c>
      <c r="D700" s="53" t="s">
        <v>1038</v>
      </c>
      <c r="E700" s="54"/>
      <c r="F700" s="55"/>
      <c r="G700" s="55"/>
      <c r="H700" s="56"/>
      <c r="J700" s="11"/>
    </row>
    <row r="701" spans="1:10">
      <c r="A701" s="50">
        <f>A697+1</f>
        <v>302</v>
      </c>
      <c r="B701" s="51" t="s">
        <v>266</v>
      </c>
      <c r="C701" s="58" t="s">
        <v>158</v>
      </c>
      <c r="D701" s="53" t="s">
        <v>1039</v>
      </c>
      <c r="E701" s="54" t="s">
        <v>46</v>
      </c>
      <c r="F701" s="15">
        <v>118.3</v>
      </c>
      <c r="G701" s="15"/>
      <c r="H701" s="56">
        <f>G701*F701</f>
        <v>0</v>
      </c>
      <c r="J701" s="11"/>
    </row>
    <row r="702" spans="1:10" s="3" customFormat="1">
      <c r="A702" s="50">
        <f t="shared" ref="A702:A704" si="63">A701+1</f>
        <v>303</v>
      </c>
      <c r="B702" s="51" t="s">
        <v>266</v>
      </c>
      <c r="C702" s="58" t="s">
        <v>60</v>
      </c>
      <c r="D702" s="53" t="s">
        <v>1040</v>
      </c>
      <c r="E702" s="54" t="s">
        <v>46</v>
      </c>
      <c r="F702" s="15">
        <v>118.3</v>
      </c>
      <c r="G702" s="15"/>
      <c r="H702" s="56">
        <f>G702*F702</f>
        <v>0</v>
      </c>
    </row>
    <row r="703" spans="1:10" s="12" customFormat="1">
      <c r="A703" s="50">
        <f t="shared" si="63"/>
        <v>304</v>
      </c>
      <c r="B703" s="51" t="s">
        <v>266</v>
      </c>
      <c r="C703" s="58" t="s">
        <v>36</v>
      </c>
      <c r="D703" s="53" t="s">
        <v>1041</v>
      </c>
      <c r="E703" s="54" t="s">
        <v>46</v>
      </c>
      <c r="F703" s="15">
        <v>69.400000000000006</v>
      </c>
      <c r="G703" s="15"/>
      <c r="H703" s="56">
        <f>G703*F703</f>
        <v>0</v>
      </c>
    </row>
    <row r="704" spans="1:10" s="19" customFormat="1">
      <c r="A704" s="50">
        <f t="shared" si="63"/>
        <v>305</v>
      </c>
      <c r="B704" s="51" t="s">
        <v>266</v>
      </c>
      <c r="C704" s="58" t="s">
        <v>37</v>
      </c>
      <c r="D704" s="53" t="s">
        <v>1042</v>
      </c>
      <c r="E704" s="54" t="s">
        <v>46</v>
      </c>
      <c r="F704" s="15">
        <v>69.400000000000006</v>
      </c>
      <c r="G704" s="15"/>
      <c r="H704" s="56">
        <f>G704*F704</f>
        <v>0</v>
      </c>
    </row>
    <row r="705" spans="1:10">
      <c r="A705" s="50"/>
      <c r="B705" s="51" t="s">
        <v>266</v>
      </c>
      <c r="C705" s="58" t="s">
        <v>7</v>
      </c>
      <c r="D705" s="53" t="s">
        <v>1043</v>
      </c>
      <c r="E705" s="54"/>
      <c r="F705" s="55"/>
      <c r="G705" s="55"/>
      <c r="H705" s="56"/>
      <c r="J705" s="11"/>
    </row>
    <row r="706" spans="1:10">
      <c r="A706" s="50">
        <f>A704+1</f>
        <v>306</v>
      </c>
      <c r="B706" s="51" t="s">
        <v>266</v>
      </c>
      <c r="C706" s="58" t="s">
        <v>14</v>
      </c>
      <c r="D706" s="53" t="s">
        <v>1044</v>
      </c>
      <c r="E706" s="54" t="s">
        <v>46</v>
      </c>
      <c r="F706" s="15">
        <v>69.5</v>
      </c>
      <c r="G706" s="15"/>
      <c r="H706" s="56">
        <f>G706*F706</f>
        <v>0</v>
      </c>
      <c r="J706" s="11"/>
    </row>
    <row r="707" spans="1:10">
      <c r="A707" s="50"/>
      <c r="B707" s="51" t="s">
        <v>266</v>
      </c>
      <c r="C707" s="58" t="s">
        <v>47</v>
      </c>
      <c r="D707" s="53" t="s">
        <v>1045</v>
      </c>
      <c r="E707" s="54"/>
      <c r="F707" s="55"/>
      <c r="G707" s="55"/>
      <c r="H707" s="56"/>
      <c r="J707" s="11"/>
    </row>
    <row r="708" spans="1:10">
      <c r="A708" s="50">
        <f>A706+1</f>
        <v>307</v>
      </c>
      <c r="B708" s="51" t="s">
        <v>266</v>
      </c>
      <c r="C708" s="58" t="s">
        <v>77</v>
      </c>
      <c r="D708" s="53" t="s">
        <v>267</v>
      </c>
      <c r="E708" s="54" t="s">
        <v>408</v>
      </c>
      <c r="F708" s="15">
        <v>2</v>
      </c>
      <c r="G708" s="15"/>
      <c r="H708" s="56">
        <f>G708*F708</f>
        <v>0</v>
      </c>
      <c r="J708" s="11"/>
    </row>
    <row r="709" spans="1:10">
      <c r="A709" s="50"/>
      <c r="B709" s="51" t="s">
        <v>266</v>
      </c>
      <c r="C709" s="58" t="s">
        <v>52</v>
      </c>
      <c r="D709" s="53" t="s">
        <v>1046</v>
      </c>
      <c r="E709" s="54"/>
      <c r="F709" s="55"/>
      <c r="G709" s="55"/>
      <c r="H709" s="56"/>
      <c r="J709" s="11"/>
    </row>
    <row r="710" spans="1:10">
      <c r="A710" s="50">
        <f>A708+1</f>
        <v>308</v>
      </c>
      <c r="B710" s="51" t="s">
        <v>266</v>
      </c>
      <c r="C710" s="58" t="s">
        <v>53</v>
      </c>
      <c r="D710" s="53" t="s">
        <v>1047</v>
      </c>
      <c r="E710" s="54" t="s">
        <v>408</v>
      </c>
      <c r="F710" s="15">
        <v>2</v>
      </c>
      <c r="G710" s="15"/>
      <c r="H710" s="56">
        <f>G710*F710</f>
        <v>0</v>
      </c>
      <c r="J710" s="11"/>
    </row>
    <row r="711" spans="1:10">
      <c r="A711" s="92"/>
      <c r="B711" s="59"/>
      <c r="C711" s="60"/>
      <c r="D711" s="198" t="s">
        <v>1048</v>
      </c>
      <c r="E711" s="199"/>
      <c r="F711" s="214"/>
      <c r="G711" s="214"/>
      <c r="H711" s="200">
        <f>SUM(H699:H710)</f>
        <v>0</v>
      </c>
      <c r="J711" s="11"/>
    </row>
    <row r="712" spans="1:10">
      <c r="A712" s="50"/>
      <c r="B712" s="51" t="s">
        <v>268</v>
      </c>
      <c r="C712" s="52"/>
      <c r="D712" s="57" t="s">
        <v>1049</v>
      </c>
      <c r="E712" s="54"/>
      <c r="F712" s="55"/>
      <c r="G712" s="55"/>
      <c r="H712" s="56"/>
      <c r="J712" s="11"/>
    </row>
    <row r="713" spans="1:10">
      <c r="A713" s="50">
        <f>A710+1</f>
        <v>309</v>
      </c>
      <c r="B713" s="51" t="s">
        <v>268</v>
      </c>
      <c r="C713" s="58" t="s">
        <v>3</v>
      </c>
      <c r="D713" s="53" t="s">
        <v>1050</v>
      </c>
      <c r="E713" s="54" t="s">
        <v>25</v>
      </c>
      <c r="F713" s="15">
        <v>8.8000000000000007</v>
      </c>
      <c r="G713" s="15"/>
      <c r="H713" s="56">
        <f>G713*F713</f>
        <v>0</v>
      </c>
      <c r="J713" s="11"/>
    </row>
    <row r="714" spans="1:10" s="3" customFormat="1">
      <c r="A714" s="92"/>
      <c r="B714" s="59"/>
      <c r="C714" s="60"/>
      <c r="D714" s="198" t="s">
        <v>1051</v>
      </c>
      <c r="E714" s="199"/>
      <c r="F714" s="214"/>
      <c r="G714" s="214"/>
      <c r="H714" s="200">
        <f>SUM(H712:H713)</f>
        <v>0</v>
      </c>
    </row>
    <row r="715" spans="1:10" s="19" customFormat="1">
      <c r="A715" s="50"/>
      <c r="B715" s="51" t="s">
        <v>269</v>
      </c>
      <c r="C715" s="52"/>
      <c r="D715" s="57" t="s">
        <v>1052</v>
      </c>
      <c r="E715" s="54"/>
      <c r="F715" s="55"/>
      <c r="G715" s="55"/>
      <c r="H715" s="56"/>
    </row>
    <row r="716" spans="1:10" s="12" customFormat="1">
      <c r="A716" s="50"/>
      <c r="B716" s="51" t="s">
        <v>270</v>
      </c>
      <c r="C716" s="52"/>
      <c r="D716" s="57" t="s">
        <v>1053</v>
      </c>
      <c r="E716" s="54"/>
      <c r="F716" s="55"/>
      <c r="G716" s="55"/>
      <c r="H716" s="56"/>
    </row>
    <row r="717" spans="1:10" s="12" customFormat="1">
      <c r="A717" s="50"/>
      <c r="B717" s="51" t="s">
        <v>271</v>
      </c>
      <c r="C717" s="52"/>
      <c r="D717" s="57" t="s">
        <v>880</v>
      </c>
      <c r="E717" s="54"/>
      <c r="F717" s="55"/>
      <c r="G717" s="55"/>
      <c r="H717" s="56"/>
    </row>
    <row r="718" spans="1:10" s="19" customFormat="1">
      <c r="A718" s="50"/>
      <c r="B718" s="51" t="s">
        <v>271</v>
      </c>
      <c r="C718" s="58" t="s">
        <v>3</v>
      </c>
      <c r="D718" s="53" t="s">
        <v>1054</v>
      </c>
      <c r="E718" s="54"/>
      <c r="F718" s="55"/>
      <c r="G718" s="55"/>
      <c r="H718" s="56"/>
    </row>
    <row r="719" spans="1:10">
      <c r="A719" s="50">
        <f>A713+1</f>
        <v>310</v>
      </c>
      <c r="B719" s="51" t="s">
        <v>271</v>
      </c>
      <c r="C719" s="58" t="s">
        <v>69</v>
      </c>
      <c r="D719" s="53" t="s">
        <v>1055</v>
      </c>
      <c r="E719" s="54" t="s">
        <v>25</v>
      </c>
      <c r="F719" s="15">
        <v>22.62</v>
      </c>
      <c r="G719" s="15"/>
      <c r="H719" s="56">
        <f>G719*F719</f>
        <v>0</v>
      </c>
      <c r="J719" s="11"/>
    </row>
    <row r="720" spans="1:10" s="3" customFormat="1">
      <c r="A720" s="50">
        <f t="shared" ref="A720" si="64">A719+1</f>
        <v>311</v>
      </c>
      <c r="B720" s="51" t="s">
        <v>271</v>
      </c>
      <c r="C720" s="58" t="s">
        <v>70</v>
      </c>
      <c r="D720" s="53" t="s">
        <v>1056</v>
      </c>
      <c r="E720" s="54" t="s">
        <v>25</v>
      </c>
      <c r="F720" s="15">
        <v>2.88</v>
      </c>
      <c r="G720" s="15"/>
      <c r="H720" s="56">
        <f>G720*F720</f>
        <v>0</v>
      </c>
    </row>
    <row r="721" spans="1:10" s="19" customFormat="1">
      <c r="A721" s="92"/>
      <c r="B721" s="59"/>
      <c r="C721" s="60"/>
      <c r="D721" s="198" t="s">
        <v>881</v>
      </c>
      <c r="E721" s="199"/>
      <c r="F721" s="214"/>
      <c r="G721" s="214"/>
      <c r="H721" s="200">
        <f>SUM(H717:H720)</f>
        <v>0</v>
      </c>
    </row>
    <row r="722" spans="1:10">
      <c r="A722" s="50"/>
      <c r="B722" s="51" t="s">
        <v>272</v>
      </c>
      <c r="C722" s="52"/>
      <c r="D722" s="57" t="s">
        <v>1057</v>
      </c>
      <c r="E722" s="54"/>
      <c r="F722" s="55"/>
      <c r="G722" s="55"/>
      <c r="H722" s="56"/>
      <c r="J722" s="11"/>
    </row>
    <row r="723" spans="1:10" s="12" customFormat="1">
      <c r="A723" s="50"/>
      <c r="B723" s="51" t="s">
        <v>273</v>
      </c>
      <c r="C723" s="52"/>
      <c r="D723" s="57" t="s">
        <v>1058</v>
      </c>
      <c r="E723" s="54"/>
      <c r="F723" s="55"/>
      <c r="G723" s="55"/>
      <c r="H723" s="56"/>
    </row>
    <row r="724" spans="1:10" s="19" customFormat="1" ht="24">
      <c r="A724" s="50">
        <f>A720+1</f>
        <v>312</v>
      </c>
      <c r="B724" s="51" t="s">
        <v>273</v>
      </c>
      <c r="C724" s="58" t="s">
        <v>274</v>
      </c>
      <c r="D724" s="53" t="s">
        <v>1059</v>
      </c>
      <c r="E724" s="54" t="s">
        <v>505</v>
      </c>
      <c r="F724" s="15">
        <v>34</v>
      </c>
      <c r="G724" s="15"/>
      <c r="H724" s="56">
        <f>G724*F724</f>
        <v>0</v>
      </c>
    </row>
    <row r="725" spans="1:10" s="3" customFormat="1">
      <c r="A725" s="92"/>
      <c r="B725" s="59"/>
      <c r="C725" s="60"/>
      <c r="D725" s="198" t="s">
        <v>1060</v>
      </c>
      <c r="E725" s="199"/>
      <c r="F725" s="214"/>
      <c r="G725" s="214"/>
      <c r="H725" s="200">
        <f>SUM(H723:H724)</f>
        <v>0</v>
      </c>
    </row>
    <row r="726" spans="1:10" s="19" customFormat="1">
      <c r="A726" s="50"/>
      <c r="B726" s="51" t="s">
        <v>275</v>
      </c>
      <c r="C726" s="52"/>
      <c r="D726" s="57" t="s">
        <v>1061</v>
      </c>
      <c r="E726" s="54"/>
      <c r="F726" s="55"/>
      <c r="G726" s="55"/>
      <c r="H726" s="56"/>
    </row>
    <row r="727" spans="1:10">
      <c r="A727" s="50"/>
      <c r="B727" s="51" t="s">
        <v>275</v>
      </c>
      <c r="C727" s="58" t="s">
        <v>3</v>
      </c>
      <c r="D727" s="53" t="s">
        <v>1062</v>
      </c>
      <c r="E727" s="54"/>
      <c r="F727" s="55"/>
      <c r="G727" s="55"/>
      <c r="H727" s="56"/>
      <c r="J727" s="11"/>
    </row>
    <row r="728" spans="1:10">
      <c r="A728" s="50">
        <f>A724+1</f>
        <v>313</v>
      </c>
      <c r="B728" s="51" t="s">
        <v>275</v>
      </c>
      <c r="C728" s="58" t="s">
        <v>70</v>
      </c>
      <c r="D728" s="53" t="s">
        <v>1063</v>
      </c>
      <c r="E728" s="54" t="s">
        <v>408</v>
      </c>
      <c r="F728" s="15">
        <v>2</v>
      </c>
      <c r="G728" s="15"/>
      <c r="H728" s="56">
        <f>G728*F728</f>
        <v>0</v>
      </c>
      <c r="J728" s="11"/>
    </row>
    <row r="729" spans="1:10" s="3" customFormat="1">
      <c r="A729" s="50">
        <f t="shared" ref="A729" si="65">A728+1</f>
        <v>314</v>
      </c>
      <c r="B729" s="51" t="s">
        <v>275</v>
      </c>
      <c r="C729" s="58" t="s">
        <v>158</v>
      </c>
      <c r="D729" s="53" t="s">
        <v>1064</v>
      </c>
      <c r="E729" s="54" t="s">
        <v>408</v>
      </c>
      <c r="F729" s="15">
        <v>4</v>
      </c>
      <c r="G729" s="15"/>
      <c r="H729" s="56">
        <f>G729*F729</f>
        <v>0</v>
      </c>
    </row>
    <row r="730" spans="1:10" s="19" customFormat="1">
      <c r="A730" s="92"/>
      <c r="B730" s="59"/>
      <c r="C730" s="60"/>
      <c r="D730" s="198" t="s">
        <v>1065</v>
      </c>
      <c r="E730" s="199"/>
      <c r="F730" s="214"/>
      <c r="G730" s="214"/>
      <c r="H730" s="200">
        <f>SUM(H726:H729)</f>
        <v>0</v>
      </c>
    </row>
    <row r="731" spans="1:10" ht="24">
      <c r="A731" s="50"/>
      <c r="B731" s="51" t="s">
        <v>276</v>
      </c>
      <c r="C731" s="52"/>
      <c r="D731" s="57" t="s">
        <v>1066</v>
      </c>
      <c r="E731" s="54"/>
      <c r="F731" s="55"/>
      <c r="G731" s="55"/>
      <c r="H731" s="56"/>
      <c r="J731" s="11"/>
    </row>
    <row r="732" spans="1:10" s="12" customFormat="1">
      <c r="A732" s="50"/>
      <c r="B732" s="51" t="s">
        <v>277</v>
      </c>
      <c r="C732" s="52"/>
      <c r="D732" s="57" t="s">
        <v>1033</v>
      </c>
      <c r="E732" s="54"/>
      <c r="F732" s="55"/>
      <c r="G732" s="55"/>
      <c r="H732" s="56"/>
    </row>
    <row r="733" spans="1:10" s="19" customFormat="1">
      <c r="A733" s="50"/>
      <c r="B733" s="51" t="s">
        <v>277</v>
      </c>
      <c r="C733" s="58" t="s">
        <v>3</v>
      </c>
      <c r="D733" s="53" t="s">
        <v>1067</v>
      </c>
      <c r="E733" s="54"/>
      <c r="F733" s="55"/>
      <c r="G733" s="55"/>
      <c r="H733" s="56"/>
    </row>
    <row r="734" spans="1:10" ht="24">
      <c r="A734" s="50">
        <f>A729+1</f>
        <v>315</v>
      </c>
      <c r="B734" s="51" t="s">
        <v>277</v>
      </c>
      <c r="C734" s="58" t="s">
        <v>21</v>
      </c>
      <c r="D734" s="53" t="s">
        <v>1068</v>
      </c>
      <c r="E734" s="54" t="s">
        <v>25</v>
      </c>
      <c r="F734" s="15">
        <v>848.46</v>
      </c>
      <c r="G734" s="15"/>
      <c r="H734" s="56">
        <f>G734*F734</f>
        <v>0</v>
      </c>
      <c r="J734" s="11"/>
    </row>
    <row r="735" spans="1:10" s="3" customFormat="1" ht="24">
      <c r="A735" s="50">
        <f t="shared" ref="A735:A738" si="66">A734+1</f>
        <v>316</v>
      </c>
      <c r="B735" s="51" t="s">
        <v>277</v>
      </c>
      <c r="C735" s="58" t="s">
        <v>31</v>
      </c>
      <c r="D735" s="53" t="s">
        <v>1069</v>
      </c>
      <c r="E735" s="54" t="s">
        <v>25</v>
      </c>
      <c r="F735" s="15">
        <v>286.35000000000002</v>
      </c>
      <c r="G735" s="15"/>
      <c r="H735" s="56">
        <f>G735*F735</f>
        <v>0</v>
      </c>
    </row>
    <row r="736" spans="1:10" s="12" customFormat="1">
      <c r="A736" s="50">
        <f t="shared" si="66"/>
        <v>317</v>
      </c>
      <c r="B736" s="51" t="s">
        <v>277</v>
      </c>
      <c r="C736" s="58" t="s">
        <v>43</v>
      </c>
      <c r="D736" s="53" t="s">
        <v>1070</v>
      </c>
      <c r="E736" s="54" t="s">
        <v>505</v>
      </c>
      <c r="F736" s="15">
        <v>1</v>
      </c>
      <c r="G736" s="15"/>
      <c r="H736" s="56">
        <f>G736*F736</f>
        <v>0</v>
      </c>
    </row>
    <row r="737" spans="1:10" s="19" customFormat="1">
      <c r="A737" s="50">
        <f t="shared" si="66"/>
        <v>318</v>
      </c>
      <c r="B737" s="51" t="s">
        <v>277</v>
      </c>
      <c r="C737" s="58" t="s">
        <v>142</v>
      </c>
      <c r="D737" s="53" t="s">
        <v>1071</v>
      </c>
      <c r="E737" s="54" t="s">
        <v>505</v>
      </c>
      <c r="F737" s="15">
        <v>1</v>
      </c>
      <c r="G737" s="15"/>
      <c r="H737" s="56">
        <f>G737*F737</f>
        <v>0</v>
      </c>
    </row>
    <row r="738" spans="1:10">
      <c r="A738" s="50">
        <f t="shared" si="66"/>
        <v>319</v>
      </c>
      <c r="B738" s="51" t="s">
        <v>277</v>
      </c>
      <c r="C738" s="58" t="s">
        <v>44</v>
      </c>
      <c r="D738" s="53" t="s">
        <v>1072</v>
      </c>
      <c r="E738" s="54" t="s">
        <v>505</v>
      </c>
      <c r="F738" s="15">
        <v>2</v>
      </c>
      <c r="G738" s="15"/>
      <c r="H738" s="56">
        <f>G738*F738</f>
        <v>0</v>
      </c>
      <c r="J738" s="11"/>
    </row>
    <row r="739" spans="1:10">
      <c r="A739" s="92"/>
      <c r="B739" s="59"/>
      <c r="C739" s="60"/>
      <c r="D739" s="198" t="s">
        <v>1036</v>
      </c>
      <c r="E739" s="199"/>
      <c r="F739" s="214"/>
      <c r="G739" s="214"/>
      <c r="H739" s="200">
        <f>SUM(H732:H738)</f>
        <v>0</v>
      </c>
      <c r="J739" s="11"/>
    </row>
    <row r="740" spans="1:10">
      <c r="A740" s="50"/>
      <c r="B740" s="51" t="s">
        <v>278</v>
      </c>
      <c r="C740" s="52"/>
      <c r="D740" s="57" t="s">
        <v>896</v>
      </c>
      <c r="E740" s="54"/>
      <c r="F740" s="55"/>
      <c r="G740" s="55"/>
      <c r="H740" s="56"/>
      <c r="J740" s="11"/>
    </row>
    <row r="741" spans="1:10" s="12" customFormat="1">
      <c r="A741" s="50"/>
      <c r="B741" s="51" t="s">
        <v>279</v>
      </c>
      <c r="C741" s="52"/>
      <c r="D741" s="57" t="s">
        <v>897</v>
      </c>
      <c r="E741" s="54"/>
      <c r="F741" s="55"/>
      <c r="G741" s="55"/>
      <c r="H741" s="56"/>
    </row>
    <row r="742" spans="1:10" s="19" customFormat="1">
      <c r="A742" s="50"/>
      <c r="B742" s="51" t="s">
        <v>279</v>
      </c>
      <c r="C742" s="58" t="s">
        <v>3</v>
      </c>
      <c r="D742" s="53" t="s">
        <v>1073</v>
      </c>
      <c r="E742" s="54"/>
      <c r="F742" s="55"/>
      <c r="G742" s="55"/>
      <c r="H742" s="56"/>
    </row>
    <row r="743" spans="1:10">
      <c r="A743" s="50">
        <f>A738+1</f>
        <v>320</v>
      </c>
      <c r="B743" s="51" t="s">
        <v>279</v>
      </c>
      <c r="C743" s="58" t="s">
        <v>69</v>
      </c>
      <c r="D743" s="53" t="s">
        <v>1074</v>
      </c>
      <c r="E743" s="54" t="s">
        <v>408</v>
      </c>
      <c r="F743" s="15">
        <v>1</v>
      </c>
      <c r="G743" s="15"/>
      <c r="H743" s="56">
        <f>G743*F743</f>
        <v>0</v>
      </c>
      <c r="J743" s="11"/>
    </row>
    <row r="744" spans="1:10" s="3" customFormat="1">
      <c r="A744" s="50">
        <f t="shared" ref="A744" si="67">A743+1</f>
        <v>321</v>
      </c>
      <c r="B744" s="51" t="s">
        <v>279</v>
      </c>
      <c r="C744" s="58" t="s">
        <v>21</v>
      </c>
      <c r="D744" s="53" t="s">
        <v>1075</v>
      </c>
      <c r="E744" s="54" t="s">
        <v>408</v>
      </c>
      <c r="F744" s="15">
        <v>3</v>
      </c>
      <c r="G744" s="15"/>
      <c r="H744" s="56">
        <f>G744*F744</f>
        <v>0</v>
      </c>
    </row>
    <row r="745" spans="1:10" s="19" customFormat="1">
      <c r="A745" s="92"/>
      <c r="B745" s="59"/>
      <c r="C745" s="60"/>
      <c r="D745" s="198" t="s">
        <v>903</v>
      </c>
      <c r="E745" s="199"/>
      <c r="F745" s="214"/>
      <c r="G745" s="214"/>
      <c r="H745" s="200">
        <f>SUM(H741:H744)</f>
        <v>0</v>
      </c>
    </row>
    <row r="746" spans="1:10">
      <c r="A746" s="50"/>
      <c r="B746" s="51" t="s">
        <v>280</v>
      </c>
      <c r="C746" s="52"/>
      <c r="D746" s="57" t="s">
        <v>1076</v>
      </c>
      <c r="E746" s="54"/>
      <c r="F746" s="55"/>
      <c r="G746" s="55"/>
      <c r="H746" s="56"/>
      <c r="J746" s="11"/>
    </row>
    <row r="747" spans="1:10">
      <c r="A747" s="50"/>
      <c r="B747" s="51" t="s">
        <v>280</v>
      </c>
      <c r="C747" s="58" t="s">
        <v>5</v>
      </c>
      <c r="D747" s="53" t="s">
        <v>1077</v>
      </c>
      <c r="E747" s="54"/>
      <c r="F747" s="55"/>
      <c r="G747" s="55"/>
      <c r="H747" s="56"/>
      <c r="J747" s="11"/>
    </row>
    <row r="748" spans="1:10">
      <c r="A748" s="50">
        <f>A744+1</f>
        <v>322</v>
      </c>
      <c r="B748" s="51" t="s">
        <v>280</v>
      </c>
      <c r="C748" s="58" t="s">
        <v>22</v>
      </c>
      <c r="D748" s="53" t="s">
        <v>1078</v>
      </c>
      <c r="E748" s="54" t="s">
        <v>408</v>
      </c>
      <c r="F748" s="15">
        <v>30</v>
      </c>
      <c r="G748" s="15"/>
      <c r="H748" s="56">
        <f>G748*F748</f>
        <v>0</v>
      </c>
      <c r="J748" s="11"/>
    </row>
    <row r="749" spans="1:10" s="12" customFormat="1">
      <c r="A749" s="92"/>
      <c r="B749" s="59"/>
      <c r="C749" s="60"/>
      <c r="D749" s="198" t="s">
        <v>1079</v>
      </c>
      <c r="E749" s="199"/>
      <c r="F749" s="214"/>
      <c r="G749" s="214"/>
      <c r="H749" s="200">
        <f>SUM(H746:H748)</f>
        <v>0</v>
      </c>
    </row>
    <row r="750" spans="1:10">
      <c r="A750" s="50"/>
      <c r="B750" s="51" t="s">
        <v>281</v>
      </c>
      <c r="C750" s="52"/>
      <c r="D750" s="57" t="s">
        <v>904</v>
      </c>
      <c r="E750" s="54"/>
      <c r="F750" s="55"/>
      <c r="G750" s="55"/>
      <c r="H750" s="56"/>
      <c r="J750" s="11"/>
    </row>
    <row r="751" spans="1:10">
      <c r="A751" s="50"/>
      <c r="B751" s="51" t="s">
        <v>281</v>
      </c>
      <c r="C751" s="58" t="s">
        <v>5</v>
      </c>
      <c r="D751" s="53" t="s">
        <v>905</v>
      </c>
      <c r="E751" s="54"/>
      <c r="F751" s="55"/>
      <c r="G751" s="55"/>
      <c r="H751" s="56"/>
      <c r="J751" s="11"/>
    </row>
    <row r="752" spans="1:10">
      <c r="A752" s="50">
        <f>A748+1</f>
        <v>323</v>
      </c>
      <c r="B752" s="51" t="s">
        <v>281</v>
      </c>
      <c r="C752" s="58" t="s">
        <v>72</v>
      </c>
      <c r="D752" s="53" t="s">
        <v>906</v>
      </c>
      <c r="E752" s="54" t="s">
        <v>408</v>
      </c>
      <c r="F752" s="15">
        <v>3</v>
      </c>
      <c r="G752" s="15"/>
      <c r="H752" s="56">
        <f>G752*F752</f>
        <v>0</v>
      </c>
      <c r="J752" s="11"/>
    </row>
    <row r="753" spans="1:10" s="12" customFormat="1">
      <c r="A753" s="92"/>
      <c r="B753" s="59"/>
      <c r="C753" s="60"/>
      <c r="D753" s="198" t="s">
        <v>907</v>
      </c>
      <c r="E753" s="199"/>
      <c r="F753" s="214"/>
      <c r="G753" s="214"/>
      <c r="H753" s="200">
        <f>SUM(H750:H752)</f>
        <v>0</v>
      </c>
    </row>
    <row r="754" spans="1:10">
      <c r="A754" s="50"/>
      <c r="B754" s="51" t="s">
        <v>282</v>
      </c>
      <c r="C754" s="52"/>
      <c r="D754" s="57" t="s">
        <v>1080</v>
      </c>
      <c r="E754" s="54"/>
      <c r="F754" s="55"/>
      <c r="G754" s="55"/>
      <c r="H754" s="56"/>
      <c r="J754" s="11"/>
    </row>
    <row r="755" spans="1:10">
      <c r="A755" s="50"/>
      <c r="B755" s="51" t="s">
        <v>282</v>
      </c>
      <c r="C755" s="58" t="s">
        <v>3</v>
      </c>
      <c r="D755" s="53" t="s">
        <v>1081</v>
      </c>
      <c r="E755" s="54"/>
      <c r="F755" s="55"/>
      <c r="G755" s="55"/>
      <c r="H755" s="56"/>
      <c r="J755" s="11"/>
    </row>
    <row r="756" spans="1:10">
      <c r="A756" s="50">
        <f>A752+1</f>
        <v>324</v>
      </c>
      <c r="B756" s="51" t="s">
        <v>282</v>
      </c>
      <c r="C756" s="58" t="s">
        <v>69</v>
      </c>
      <c r="D756" s="53" t="s">
        <v>1082</v>
      </c>
      <c r="E756" s="54" t="s">
        <v>408</v>
      </c>
      <c r="F756" s="15">
        <v>47</v>
      </c>
      <c r="G756" s="15"/>
      <c r="H756" s="56">
        <f>G756*F756</f>
        <v>0</v>
      </c>
      <c r="J756" s="11"/>
    </row>
    <row r="757" spans="1:10" s="3" customFormat="1">
      <c r="A757" s="50">
        <f t="shared" ref="A757" si="68">A756+1</f>
        <v>325</v>
      </c>
      <c r="B757" s="51" t="s">
        <v>282</v>
      </c>
      <c r="C757" s="58" t="s">
        <v>21</v>
      </c>
      <c r="D757" s="53" t="s">
        <v>1083</v>
      </c>
      <c r="E757" s="54" t="s">
        <v>408</v>
      </c>
      <c r="F757" s="15">
        <v>22</v>
      </c>
      <c r="G757" s="15"/>
      <c r="H757" s="56">
        <f>G757*F757</f>
        <v>0</v>
      </c>
    </row>
    <row r="758" spans="1:10" s="19" customFormat="1">
      <c r="A758" s="92"/>
      <c r="B758" s="59"/>
      <c r="C758" s="60"/>
      <c r="D758" s="198" t="s">
        <v>1084</v>
      </c>
      <c r="E758" s="199"/>
      <c r="F758" s="214"/>
      <c r="G758" s="214"/>
      <c r="H758" s="200">
        <f>SUM(H754:H757)</f>
        <v>0</v>
      </c>
    </row>
    <row r="759" spans="1:10">
      <c r="A759" s="50"/>
      <c r="B759" s="51" t="s">
        <v>283</v>
      </c>
      <c r="C759" s="52"/>
      <c r="D759" s="57" t="s">
        <v>940</v>
      </c>
      <c r="E759" s="54"/>
      <c r="F759" s="55"/>
      <c r="G759" s="55"/>
      <c r="H759" s="56"/>
      <c r="J759" s="11"/>
    </row>
    <row r="760" spans="1:10" s="12" customFormat="1">
      <c r="A760" s="50"/>
      <c r="B760" s="51" t="s">
        <v>284</v>
      </c>
      <c r="C760" s="52"/>
      <c r="D760" s="57" t="s">
        <v>1085</v>
      </c>
      <c r="E760" s="54"/>
      <c r="F760" s="55"/>
      <c r="G760" s="55"/>
      <c r="H760" s="56"/>
    </row>
    <row r="761" spans="1:10" s="19" customFormat="1">
      <c r="A761" s="50">
        <f>A757+1</f>
        <v>326</v>
      </c>
      <c r="B761" s="51" t="s">
        <v>284</v>
      </c>
      <c r="C761" s="58" t="s">
        <v>18</v>
      </c>
      <c r="D761" s="53" t="s">
        <v>1086</v>
      </c>
      <c r="E761" s="54" t="s">
        <v>25</v>
      </c>
      <c r="F761" s="15">
        <v>66.599999999999994</v>
      </c>
      <c r="G761" s="15"/>
      <c r="H761" s="56">
        <f>G761*F761</f>
        <v>0</v>
      </c>
    </row>
    <row r="762" spans="1:10" s="3" customFormat="1">
      <c r="A762" s="92"/>
      <c r="B762" s="59"/>
      <c r="C762" s="60"/>
      <c r="D762" s="198" t="s">
        <v>1087</v>
      </c>
      <c r="E762" s="199"/>
      <c r="F762" s="214"/>
      <c r="G762" s="214"/>
      <c r="H762" s="200">
        <f>SUM(H760:H761)</f>
        <v>0</v>
      </c>
    </row>
    <row r="763" spans="1:10" s="19" customFormat="1">
      <c r="A763" s="50"/>
      <c r="B763" s="51" t="s">
        <v>285</v>
      </c>
      <c r="C763" s="52"/>
      <c r="D763" s="57" t="s">
        <v>1088</v>
      </c>
      <c r="E763" s="54"/>
      <c r="F763" s="55"/>
      <c r="G763" s="55"/>
      <c r="H763" s="56"/>
    </row>
    <row r="764" spans="1:10" ht="24">
      <c r="A764" s="50"/>
      <c r="B764" s="51" t="s">
        <v>285</v>
      </c>
      <c r="C764" s="58" t="s">
        <v>5</v>
      </c>
      <c r="D764" s="53" t="s">
        <v>1089</v>
      </c>
      <c r="E764" s="54"/>
      <c r="F764" s="55"/>
      <c r="G764" s="55"/>
      <c r="H764" s="56"/>
      <c r="J764" s="11"/>
    </row>
    <row r="765" spans="1:10" ht="24">
      <c r="A765" s="50">
        <f>A761+1</f>
        <v>327</v>
      </c>
      <c r="B765" s="51" t="s">
        <v>285</v>
      </c>
      <c r="C765" s="58" t="s">
        <v>72</v>
      </c>
      <c r="D765" s="53" t="s">
        <v>1090</v>
      </c>
      <c r="E765" s="54" t="s">
        <v>46</v>
      </c>
      <c r="F765" s="15">
        <v>23.79</v>
      </c>
      <c r="G765" s="15"/>
      <c r="H765" s="56">
        <f>G765*F765</f>
        <v>0</v>
      </c>
      <c r="J765" s="11"/>
    </row>
    <row r="766" spans="1:10" s="3" customFormat="1" ht="24">
      <c r="A766" s="50">
        <f t="shared" ref="A766:A767" si="69">A765+1</f>
        <v>328</v>
      </c>
      <c r="B766" s="51" t="s">
        <v>285</v>
      </c>
      <c r="C766" s="58" t="s">
        <v>22</v>
      </c>
      <c r="D766" s="53" t="s">
        <v>1091</v>
      </c>
      <c r="E766" s="54" t="s">
        <v>408</v>
      </c>
      <c r="F766" s="15">
        <v>18</v>
      </c>
      <c r="G766" s="15"/>
      <c r="H766" s="56">
        <f>G766*F766</f>
        <v>0</v>
      </c>
    </row>
    <row r="767" spans="1:10" s="12" customFormat="1" ht="36">
      <c r="A767" s="50">
        <f t="shared" si="69"/>
        <v>329</v>
      </c>
      <c r="B767" s="51" t="s">
        <v>285</v>
      </c>
      <c r="C767" s="58" t="s">
        <v>195</v>
      </c>
      <c r="D767" s="53" t="s">
        <v>1092</v>
      </c>
      <c r="E767" s="54" t="s">
        <v>46</v>
      </c>
      <c r="F767" s="15">
        <v>18.41</v>
      </c>
      <c r="G767" s="15"/>
      <c r="H767" s="56">
        <f>G767*F767</f>
        <v>0</v>
      </c>
    </row>
    <row r="768" spans="1:10">
      <c r="A768" s="92"/>
      <c r="B768" s="59"/>
      <c r="C768" s="60"/>
      <c r="D768" s="198" t="s">
        <v>1093</v>
      </c>
      <c r="E768" s="199"/>
      <c r="F768" s="214"/>
      <c r="G768" s="214"/>
      <c r="H768" s="200">
        <f>SUM(H763:H767)</f>
        <v>0</v>
      </c>
      <c r="J768" s="11"/>
    </row>
    <row r="769" spans="1:10">
      <c r="A769" s="50"/>
      <c r="B769" s="51" t="s">
        <v>286</v>
      </c>
      <c r="C769" s="52"/>
      <c r="D769" s="57" t="s">
        <v>1094</v>
      </c>
      <c r="E769" s="54"/>
      <c r="F769" s="55"/>
      <c r="G769" s="55"/>
      <c r="H769" s="56"/>
      <c r="J769" s="11"/>
    </row>
    <row r="770" spans="1:10" s="12" customFormat="1">
      <c r="A770" s="50"/>
      <c r="B770" s="51" t="s">
        <v>287</v>
      </c>
      <c r="C770" s="52"/>
      <c r="D770" s="57" t="s">
        <v>1095</v>
      </c>
      <c r="E770" s="54"/>
      <c r="F770" s="55"/>
      <c r="G770" s="55"/>
      <c r="H770" s="56"/>
    </row>
    <row r="771" spans="1:10" s="19" customFormat="1">
      <c r="A771" s="50">
        <f>A767+1</f>
        <v>330</v>
      </c>
      <c r="B771" s="51" t="s">
        <v>287</v>
      </c>
      <c r="C771" s="58" t="s">
        <v>6</v>
      </c>
      <c r="D771" s="53" t="s">
        <v>1096</v>
      </c>
      <c r="E771" s="54" t="s">
        <v>505</v>
      </c>
      <c r="F771" s="15">
        <v>1</v>
      </c>
      <c r="G771" s="15"/>
      <c r="H771" s="56">
        <f>G771*F771</f>
        <v>0</v>
      </c>
    </row>
    <row r="772" spans="1:10" s="3" customFormat="1">
      <c r="A772" s="92"/>
      <c r="B772" s="59"/>
      <c r="C772" s="60"/>
      <c r="D772" s="198" t="s">
        <v>1097</v>
      </c>
      <c r="E772" s="199"/>
      <c r="F772" s="214"/>
      <c r="G772" s="214"/>
      <c r="H772" s="200">
        <f>SUM(H770:H771)</f>
        <v>0</v>
      </c>
    </row>
    <row r="773" spans="1:10" s="19" customFormat="1">
      <c r="A773" s="50"/>
      <c r="B773" s="51" t="s">
        <v>54</v>
      </c>
      <c r="C773" s="52"/>
      <c r="D773" s="57" t="s">
        <v>1098</v>
      </c>
      <c r="E773" s="54"/>
      <c r="F773" s="55"/>
      <c r="G773" s="55"/>
      <c r="H773" s="56"/>
    </row>
    <row r="774" spans="1:10" s="12" customFormat="1">
      <c r="A774" s="50"/>
      <c r="B774" s="51" t="s">
        <v>288</v>
      </c>
      <c r="C774" s="52"/>
      <c r="D774" s="57" t="s">
        <v>1099</v>
      </c>
      <c r="E774" s="54"/>
      <c r="F774" s="55"/>
      <c r="G774" s="55"/>
      <c r="H774" s="56"/>
    </row>
    <row r="775" spans="1:10" s="12" customFormat="1">
      <c r="A775" s="50"/>
      <c r="B775" s="51" t="s">
        <v>289</v>
      </c>
      <c r="C775" s="52"/>
      <c r="D775" s="57" t="s">
        <v>1100</v>
      </c>
      <c r="E775" s="54"/>
      <c r="F775" s="55"/>
      <c r="G775" s="55"/>
      <c r="H775" s="56"/>
    </row>
    <row r="776" spans="1:10" s="19" customFormat="1">
      <c r="A776" s="50">
        <f>A771+1</f>
        <v>331</v>
      </c>
      <c r="B776" s="51" t="s">
        <v>289</v>
      </c>
      <c r="C776" s="58" t="s">
        <v>18</v>
      </c>
      <c r="D776" s="53" t="s">
        <v>1101</v>
      </c>
      <c r="E776" s="54" t="s">
        <v>25</v>
      </c>
      <c r="F776" s="15">
        <v>200.7</v>
      </c>
      <c r="G776" s="15"/>
      <c r="H776" s="56">
        <f>G776*F776</f>
        <v>0</v>
      </c>
    </row>
    <row r="777" spans="1:10" s="3" customFormat="1">
      <c r="A777" s="92"/>
      <c r="B777" s="59"/>
      <c r="C777" s="60"/>
      <c r="D777" s="198" t="s">
        <v>1102</v>
      </c>
      <c r="E777" s="199"/>
      <c r="F777" s="214"/>
      <c r="G777" s="214"/>
      <c r="H777" s="200">
        <f>SUM(H775:H776)</f>
        <v>0</v>
      </c>
    </row>
    <row r="778" spans="1:10" s="19" customFormat="1">
      <c r="A778" s="50"/>
      <c r="B778" s="51" t="s">
        <v>290</v>
      </c>
      <c r="C778" s="52"/>
      <c r="D778" s="57" t="s">
        <v>1103</v>
      </c>
      <c r="E778" s="54"/>
      <c r="F778" s="55"/>
      <c r="G778" s="55"/>
      <c r="H778" s="56"/>
    </row>
    <row r="779" spans="1:10" s="12" customFormat="1">
      <c r="A779" s="50"/>
      <c r="B779" s="51" t="s">
        <v>291</v>
      </c>
      <c r="C779" s="52"/>
      <c r="D779" s="57" t="s">
        <v>1100</v>
      </c>
      <c r="E779" s="54"/>
      <c r="F779" s="55"/>
      <c r="G779" s="55"/>
      <c r="H779" s="56"/>
    </row>
    <row r="780" spans="1:10" s="19" customFormat="1">
      <c r="A780" s="50"/>
      <c r="B780" s="51" t="s">
        <v>291</v>
      </c>
      <c r="C780" s="58" t="s">
        <v>47</v>
      </c>
      <c r="D780" s="53" t="s">
        <v>1104</v>
      </c>
      <c r="E780" s="54"/>
      <c r="F780" s="55"/>
      <c r="G780" s="55"/>
      <c r="H780" s="56"/>
    </row>
    <row r="781" spans="1:10" ht="24">
      <c r="A781" s="50">
        <f>A776+1</f>
        <v>332</v>
      </c>
      <c r="B781" s="51" t="s">
        <v>291</v>
      </c>
      <c r="C781" s="58" t="s">
        <v>77</v>
      </c>
      <c r="D781" s="53" t="s">
        <v>1105</v>
      </c>
      <c r="E781" s="54" t="s">
        <v>443</v>
      </c>
      <c r="F781" s="15">
        <v>357.5</v>
      </c>
      <c r="G781" s="15"/>
      <c r="H781" s="56">
        <f>G781*F781</f>
        <v>0</v>
      </c>
      <c r="J781" s="11"/>
    </row>
    <row r="782" spans="1:10" s="12" customFormat="1">
      <c r="A782" s="92"/>
      <c r="B782" s="59"/>
      <c r="C782" s="60"/>
      <c r="D782" s="198" t="s">
        <v>1102</v>
      </c>
      <c r="E782" s="199"/>
      <c r="F782" s="214"/>
      <c r="G782" s="214"/>
      <c r="H782" s="200">
        <f>SUM(H779:H781)</f>
        <v>0</v>
      </c>
    </row>
    <row r="783" spans="1:10">
      <c r="A783" s="50"/>
      <c r="B783" s="51" t="s">
        <v>292</v>
      </c>
      <c r="C783" s="52"/>
      <c r="D783" s="57" t="s">
        <v>1106</v>
      </c>
      <c r="E783" s="54"/>
      <c r="F783" s="55"/>
      <c r="G783" s="55"/>
      <c r="H783" s="56"/>
      <c r="J783" s="11"/>
    </row>
    <row r="784" spans="1:10" s="12" customFormat="1">
      <c r="A784" s="50"/>
      <c r="B784" s="51" t="s">
        <v>293</v>
      </c>
      <c r="C784" s="52"/>
      <c r="D784" s="57" t="s">
        <v>1100</v>
      </c>
      <c r="E784" s="54"/>
      <c r="F784" s="55"/>
      <c r="G784" s="55"/>
      <c r="H784" s="56"/>
    </row>
    <row r="785" spans="1:10" s="19" customFormat="1">
      <c r="A785" s="50">
        <f>A781+1</f>
        <v>333</v>
      </c>
      <c r="B785" s="51" t="s">
        <v>293</v>
      </c>
      <c r="C785" s="58" t="s">
        <v>36</v>
      </c>
      <c r="D785" s="53" t="s">
        <v>1107</v>
      </c>
      <c r="E785" s="54" t="s">
        <v>443</v>
      </c>
      <c r="F785" s="15">
        <v>100</v>
      </c>
      <c r="G785" s="15"/>
      <c r="H785" s="56">
        <f>G785*F785</f>
        <v>0</v>
      </c>
    </row>
    <row r="786" spans="1:10" s="3" customFormat="1">
      <c r="A786" s="92"/>
      <c r="B786" s="59"/>
      <c r="C786" s="60"/>
      <c r="D786" s="198" t="s">
        <v>1102</v>
      </c>
      <c r="E786" s="199"/>
      <c r="F786" s="214"/>
      <c r="G786" s="214"/>
      <c r="H786" s="200">
        <f>SUM(H784:H785)</f>
        <v>0</v>
      </c>
    </row>
    <row r="787" spans="1:10" s="19" customFormat="1">
      <c r="A787" s="50"/>
      <c r="B787" s="51" t="s">
        <v>57</v>
      </c>
      <c r="C787" s="52"/>
      <c r="D787" s="57" t="s">
        <v>1108</v>
      </c>
      <c r="E787" s="54"/>
      <c r="F787" s="55"/>
      <c r="G787" s="55"/>
      <c r="H787" s="56"/>
    </row>
    <row r="788" spans="1:10" s="12" customFormat="1">
      <c r="A788" s="50"/>
      <c r="B788" s="51" t="s">
        <v>294</v>
      </c>
      <c r="C788" s="52"/>
      <c r="D788" s="57" t="s">
        <v>1109</v>
      </c>
      <c r="E788" s="54"/>
      <c r="F788" s="55"/>
      <c r="G788" s="55"/>
      <c r="H788" s="56"/>
    </row>
    <row r="789" spans="1:10" s="12" customFormat="1">
      <c r="A789" s="50"/>
      <c r="B789" s="51" t="s">
        <v>295</v>
      </c>
      <c r="C789" s="52"/>
      <c r="D789" s="57" t="s">
        <v>1110</v>
      </c>
      <c r="E789" s="54"/>
      <c r="F789" s="55"/>
      <c r="G789" s="55"/>
      <c r="H789" s="56"/>
    </row>
    <row r="790" spans="1:10" s="19" customFormat="1">
      <c r="A790" s="50"/>
      <c r="B790" s="51" t="s">
        <v>295</v>
      </c>
      <c r="C790" s="58" t="s">
        <v>5</v>
      </c>
      <c r="D790" s="53" t="s">
        <v>1111</v>
      </c>
      <c r="E790" s="54"/>
      <c r="F790" s="55"/>
      <c r="G790" s="55"/>
      <c r="H790" s="56"/>
    </row>
    <row r="791" spans="1:10">
      <c r="A791" s="50">
        <f>A785+1</f>
        <v>334</v>
      </c>
      <c r="B791" s="51" t="s">
        <v>295</v>
      </c>
      <c r="C791" s="58" t="s">
        <v>195</v>
      </c>
      <c r="D791" s="53" t="s">
        <v>1112</v>
      </c>
      <c r="E791" s="54" t="s">
        <v>25</v>
      </c>
      <c r="F791" s="15">
        <v>74.86</v>
      </c>
      <c r="G791" s="15"/>
      <c r="H791" s="56">
        <f>G791*F791</f>
        <v>0</v>
      </c>
      <c r="J791" s="11"/>
    </row>
    <row r="792" spans="1:10" s="12" customFormat="1">
      <c r="A792" s="92"/>
      <c r="B792" s="59"/>
      <c r="C792" s="60"/>
      <c r="D792" s="198" t="s">
        <v>1113</v>
      </c>
      <c r="E792" s="199"/>
      <c r="F792" s="214"/>
      <c r="G792" s="214"/>
      <c r="H792" s="200">
        <f>SUM(H789:H791)</f>
        <v>0</v>
      </c>
    </row>
    <row r="793" spans="1:10">
      <c r="A793" s="50"/>
      <c r="B793" s="51" t="s">
        <v>296</v>
      </c>
      <c r="C793" s="52"/>
      <c r="D793" s="57" t="s">
        <v>1114</v>
      </c>
      <c r="E793" s="54"/>
      <c r="F793" s="55"/>
      <c r="G793" s="55"/>
      <c r="H793" s="56"/>
      <c r="J793" s="11"/>
    </row>
    <row r="794" spans="1:10">
      <c r="A794" s="50"/>
      <c r="B794" s="51" t="s">
        <v>296</v>
      </c>
      <c r="C794" s="58" t="s">
        <v>18</v>
      </c>
      <c r="D794" s="53" t="s">
        <v>1115</v>
      </c>
      <c r="E794" s="54"/>
      <c r="F794" s="55"/>
      <c r="G794" s="55"/>
      <c r="H794" s="56"/>
      <c r="J794" s="11"/>
    </row>
    <row r="795" spans="1:10" ht="24">
      <c r="A795" s="50">
        <f>A791+1</f>
        <v>335</v>
      </c>
      <c r="B795" s="51" t="s">
        <v>296</v>
      </c>
      <c r="C795" s="58" t="s">
        <v>227</v>
      </c>
      <c r="D795" s="53" t="s">
        <v>1116</v>
      </c>
      <c r="E795" s="54" t="s">
        <v>25</v>
      </c>
      <c r="F795" s="15">
        <v>371.7</v>
      </c>
      <c r="G795" s="15"/>
      <c r="H795" s="56">
        <f>G795*F795</f>
        <v>0</v>
      </c>
      <c r="J795" s="11"/>
    </row>
    <row r="796" spans="1:10" s="3" customFormat="1">
      <c r="A796" s="50">
        <f t="shared" ref="A796:A799" si="70">A795+1</f>
        <v>336</v>
      </c>
      <c r="B796" s="51" t="s">
        <v>296</v>
      </c>
      <c r="C796" s="58" t="s">
        <v>108</v>
      </c>
      <c r="D796" s="53" t="s">
        <v>1117</v>
      </c>
      <c r="E796" s="54" t="s">
        <v>25</v>
      </c>
      <c r="F796" s="15">
        <v>587.9</v>
      </c>
      <c r="G796" s="15"/>
      <c r="H796" s="56">
        <f>G796*F796</f>
        <v>0</v>
      </c>
    </row>
    <row r="797" spans="1:10" s="12" customFormat="1">
      <c r="A797" s="50">
        <f t="shared" si="70"/>
        <v>337</v>
      </c>
      <c r="B797" s="51" t="s">
        <v>296</v>
      </c>
      <c r="C797" s="58" t="s">
        <v>297</v>
      </c>
      <c r="D797" s="53" t="s">
        <v>1118</v>
      </c>
      <c r="E797" s="54" t="s">
        <v>25</v>
      </c>
      <c r="F797" s="15">
        <v>73.75</v>
      </c>
      <c r="G797" s="15"/>
      <c r="H797" s="56">
        <f>G797*F797</f>
        <v>0</v>
      </c>
    </row>
    <row r="798" spans="1:10" s="19" customFormat="1">
      <c r="A798" s="50">
        <f t="shared" si="70"/>
        <v>338</v>
      </c>
      <c r="B798" s="51" t="s">
        <v>296</v>
      </c>
      <c r="C798" s="58" t="s">
        <v>298</v>
      </c>
      <c r="D798" s="53" t="s">
        <v>1119</v>
      </c>
      <c r="E798" s="54" t="s">
        <v>25</v>
      </c>
      <c r="F798" s="15">
        <v>80.5</v>
      </c>
      <c r="G798" s="15"/>
      <c r="H798" s="56">
        <f>G798*F798</f>
        <v>0</v>
      </c>
    </row>
    <row r="799" spans="1:10">
      <c r="A799" s="50">
        <f t="shared" si="70"/>
        <v>339</v>
      </c>
      <c r="B799" s="51" t="s">
        <v>296</v>
      </c>
      <c r="C799" s="58" t="s">
        <v>19</v>
      </c>
      <c r="D799" s="53" t="s">
        <v>1120</v>
      </c>
      <c r="E799" s="54" t="s">
        <v>25</v>
      </c>
      <c r="F799" s="15">
        <v>67.13</v>
      </c>
      <c r="G799" s="15"/>
      <c r="H799" s="56">
        <f>G799*F799</f>
        <v>0</v>
      </c>
      <c r="J799" s="11"/>
    </row>
    <row r="800" spans="1:10">
      <c r="A800" s="92"/>
      <c r="B800" s="59"/>
      <c r="C800" s="60"/>
      <c r="D800" s="198" t="s">
        <v>1121</v>
      </c>
      <c r="E800" s="199"/>
      <c r="F800" s="214"/>
      <c r="G800" s="214"/>
      <c r="H800" s="200">
        <f>SUM(H793:H799)</f>
        <v>0</v>
      </c>
      <c r="J800" s="11"/>
    </row>
    <row r="801" spans="1:10">
      <c r="A801" s="50"/>
      <c r="B801" s="51" t="s">
        <v>299</v>
      </c>
      <c r="C801" s="52"/>
      <c r="D801" s="57" t="s">
        <v>1122</v>
      </c>
      <c r="E801" s="54"/>
      <c r="F801" s="55"/>
      <c r="G801" s="55"/>
      <c r="H801" s="56"/>
      <c r="J801" s="11"/>
    </row>
    <row r="802" spans="1:10">
      <c r="A802" s="50"/>
      <c r="B802" s="51" t="s">
        <v>299</v>
      </c>
      <c r="C802" s="58" t="s">
        <v>6</v>
      </c>
      <c r="D802" s="53" t="s">
        <v>1123</v>
      </c>
      <c r="E802" s="54"/>
      <c r="F802" s="55"/>
      <c r="G802" s="55"/>
      <c r="H802" s="56"/>
      <c r="J802" s="11"/>
    </row>
    <row r="803" spans="1:10">
      <c r="A803" s="50">
        <f>A799+1</f>
        <v>340</v>
      </c>
      <c r="B803" s="51" t="s">
        <v>299</v>
      </c>
      <c r="C803" s="58" t="s">
        <v>12</v>
      </c>
      <c r="D803" s="53" t="s">
        <v>1124</v>
      </c>
      <c r="E803" s="54" t="s">
        <v>25</v>
      </c>
      <c r="F803" s="15">
        <v>103.83</v>
      </c>
      <c r="G803" s="15"/>
      <c r="H803" s="56">
        <f>G803*F803</f>
        <v>0</v>
      </c>
      <c r="J803" s="11"/>
    </row>
    <row r="804" spans="1:10" s="12" customFormat="1">
      <c r="A804" s="92"/>
      <c r="B804" s="59"/>
      <c r="C804" s="60"/>
      <c r="D804" s="198" t="s">
        <v>1125</v>
      </c>
      <c r="E804" s="199"/>
      <c r="F804" s="214"/>
      <c r="G804" s="214"/>
      <c r="H804" s="200">
        <f>SUM(H801:H803)</f>
        <v>0</v>
      </c>
    </row>
    <row r="805" spans="1:10">
      <c r="A805" s="50"/>
      <c r="B805" s="51" t="s">
        <v>300</v>
      </c>
      <c r="C805" s="52"/>
      <c r="D805" s="57" t="s">
        <v>1126</v>
      </c>
      <c r="E805" s="54"/>
      <c r="F805" s="55"/>
      <c r="G805" s="55"/>
      <c r="H805" s="56"/>
      <c r="J805" s="11"/>
    </row>
    <row r="806" spans="1:10">
      <c r="A806" s="50">
        <f>A803+1</f>
        <v>341</v>
      </c>
      <c r="B806" s="51" t="s">
        <v>300</v>
      </c>
      <c r="C806" s="58" t="s">
        <v>6</v>
      </c>
      <c r="D806" s="53" t="s">
        <v>1127</v>
      </c>
      <c r="E806" s="54" t="s">
        <v>25</v>
      </c>
      <c r="F806" s="15">
        <v>446.56</v>
      </c>
      <c r="G806" s="15"/>
      <c r="H806" s="56">
        <f>G806*F806</f>
        <v>0</v>
      </c>
      <c r="J806" s="11"/>
    </row>
    <row r="807" spans="1:10" s="3" customFormat="1">
      <c r="A807" s="68"/>
      <c r="B807" s="69"/>
      <c r="C807" s="70"/>
      <c r="D807" s="204" t="s">
        <v>1128</v>
      </c>
      <c r="E807" s="199"/>
      <c r="F807" s="214"/>
      <c r="G807" s="214"/>
      <c r="H807" s="200">
        <f>SUM(H805:H806)</f>
        <v>0</v>
      </c>
    </row>
    <row r="808" spans="1:10" s="3" customFormat="1">
      <c r="A808" s="71"/>
      <c r="B808" s="72"/>
      <c r="C808" s="73"/>
      <c r="D808" s="74"/>
      <c r="E808" s="75"/>
      <c r="F808" s="76"/>
      <c r="G808" s="76"/>
      <c r="H808" s="77"/>
    </row>
    <row r="809" spans="1:10" s="3" customFormat="1">
      <c r="A809" s="79"/>
      <c r="B809" s="80">
        <v>13</v>
      </c>
      <c r="C809" s="225"/>
      <c r="D809" s="81" t="s">
        <v>1683</v>
      </c>
      <c r="E809" s="82"/>
      <c r="F809" s="239"/>
      <c r="G809" s="240"/>
      <c r="H809" s="83"/>
    </row>
    <row r="810" spans="1:10" s="19" customFormat="1">
      <c r="A810" s="50"/>
      <c r="B810" s="80" t="s">
        <v>301</v>
      </c>
      <c r="C810" s="226"/>
      <c r="D810" s="84" t="s">
        <v>1684</v>
      </c>
      <c r="E810" s="85"/>
      <c r="F810" s="86"/>
      <c r="G810" s="241"/>
      <c r="H810" s="87"/>
    </row>
    <row r="811" spans="1:10" s="19" customFormat="1">
      <c r="A811" s="50"/>
      <c r="B811" s="80" t="s">
        <v>2057</v>
      </c>
      <c r="C811" s="226"/>
      <c r="D811" s="84" t="s">
        <v>1685</v>
      </c>
      <c r="E811" s="85"/>
      <c r="F811" s="86"/>
      <c r="G811" s="242"/>
      <c r="H811" s="88"/>
    </row>
    <row r="812" spans="1:10" s="12" customFormat="1">
      <c r="A812" s="50"/>
      <c r="B812" s="80" t="s">
        <v>2058</v>
      </c>
      <c r="C812" s="227"/>
      <c r="D812" s="89" t="s">
        <v>1686</v>
      </c>
      <c r="E812" s="85"/>
      <c r="F812" s="85"/>
      <c r="G812" s="242"/>
      <c r="H812" s="88"/>
    </row>
    <row r="813" spans="1:10" s="19" customFormat="1">
      <c r="A813" s="50">
        <f>A806+1</f>
        <v>342</v>
      </c>
      <c r="B813" s="80" t="s">
        <v>2059</v>
      </c>
      <c r="C813" s="226"/>
      <c r="D813" s="89" t="s">
        <v>1687</v>
      </c>
      <c r="E813" s="90" t="s">
        <v>408</v>
      </c>
      <c r="F813" s="187">
        <v>1</v>
      </c>
      <c r="G813" s="181"/>
      <c r="H813" s="88">
        <f>F813*G813</f>
        <v>0</v>
      </c>
    </row>
    <row r="814" spans="1:10" s="12" customFormat="1" ht="24">
      <c r="A814" s="50"/>
      <c r="B814" s="80" t="s">
        <v>2060</v>
      </c>
      <c r="C814" s="227"/>
      <c r="D814" s="89" t="s">
        <v>1688</v>
      </c>
      <c r="E814" s="85"/>
      <c r="F814" s="85"/>
      <c r="G814" s="242"/>
      <c r="H814" s="88"/>
    </row>
    <row r="815" spans="1:10">
      <c r="A815" s="50">
        <f>A813+1</f>
        <v>343</v>
      </c>
      <c r="B815" s="80" t="s">
        <v>2061</v>
      </c>
      <c r="C815" s="226"/>
      <c r="D815" s="89" t="s">
        <v>1689</v>
      </c>
      <c r="E815" s="90" t="s">
        <v>408</v>
      </c>
      <c r="F815" s="187">
        <v>1</v>
      </c>
      <c r="G815" s="181"/>
      <c r="H815" s="88">
        <f>F815*G815</f>
        <v>0</v>
      </c>
      <c r="J815" s="11"/>
    </row>
    <row r="816" spans="1:10" s="12" customFormat="1">
      <c r="A816" s="50"/>
      <c r="B816" s="80" t="s">
        <v>2062</v>
      </c>
      <c r="C816" s="227"/>
      <c r="D816" s="89" t="s">
        <v>1690</v>
      </c>
      <c r="E816" s="85"/>
      <c r="F816" s="85"/>
      <c r="G816" s="242"/>
      <c r="H816" s="88"/>
    </row>
    <row r="817" spans="1:10">
      <c r="A817" s="50">
        <f>A815+1</f>
        <v>344</v>
      </c>
      <c r="B817" s="80" t="s">
        <v>2063</v>
      </c>
      <c r="C817" s="226"/>
      <c r="D817" s="89" t="s">
        <v>1690</v>
      </c>
      <c r="E817" s="90" t="s">
        <v>408</v>
      </c>
      <c r="F817" s="187">
        <v>1</v>
      </c>
      <c r="G817" s="181"/>
      <c r="H817" s="88">
        <f>F817*G817</f>
        <v>0</v>
      </c>
      <c r="J817" s="11"/>
    </row>
    <row r="818" spans="1:10" s="19" customFormat="1">
      <c r="A818" s="92"/>
      <c r="B818" s="80" t="s">
        <v>2064</v>
      </c>
      <c r="C818" s="226"/>
      <c r="D818" s="84" t="s">
        <v>1691</v>
      </c>
      <c r="E818" s="85"/>
      <c r="F818" s="86"/>
      <c r="G818" s="242"/>
      <c r="H818" s="88"/>
    </row>
    <row r="819" spans="1:10" s="19" customFormat="1" ht="36">
      <c r="A819" s="92"/>
      <c r="B819" s="80" t="s">
        <v>2065</v>
      </c>
      <c r="C819" s="226"/>
      <c r="D819" s="89" t="s">
        <v>1692</v>
      </c>
      <c r="E819" s="85"/>
      <c r="F819" s="85"/>
      <c r="G819" s="242"/>
      <c r="H819" s="88"/>
    </row>
    <row r="820" spans="1:10">
      <c r="A820" s="50">
        <f>A817+1</f>
        <v>345</v>
      </c>
      <c r="B820" s="80" t="s">
        <v>2066</v>
      </c>
      <c r="C820" s="226"/>
      <c r="D820" s="89" t="s">
        <v>1693</v>
      </c>
      <c r="E820" s="90" t="s">
        <v>408</v>
      </c>
      <c r="F820" s="187">
        <v>7</v>
      </c>
      <c r="G820" s="181"/>
      <c r="H820" s="88">
        <f>F820*G820</f>
        <v>0</v>
      </c>
      <c r="J820" s="11"/>
    </row>
    <row r="821" spans="1:10" ht="36">
      <c r="A821" s="92"/>
      <c r="B821" s="80" t="s">
        <v>2067</v>
      </c>
      <c r="C821" s="226"/>
      <c r="D821" s="89" t="s">
        <v>1694</v>
      </c>
      <c r="E821" s="85"/>
      <c r="F821" s="85"/>
      <c r="G821" s="242"/>
      <c r="H821" s="88"/>
      <c r="J821" s="11"/>
    </row>
    <row r="822" spans="1:10">
      <c r="A822" s="50">
        <f>A820+1</f>
        <v>346</v>
      </c>
      <c r="B822" s="80" t="s">
        <v>2068</v>
      </c>
      <c r="C822" s="226"/>
      <c r="D822" s="93" t="s">
        <v>1695</v>
      </c>
      <c r="E822" s="90" t="s">
        <v>408</v>
      </c>
      <c r="F822" s="187">
        <v>2</v>
      </c>
      <c r="G822" s="181"/>
      <c r="H822" s="88">
        <f>F822*G822</f>
        <v>0</v>
      </c>
      <c r="J822" s="11"/>
    </row>
    <row r="823" spans="1:10" s="12" customFormat="1">
      <c r="A823" s="50">
        <f t="shared" ref="A823" si="71">A822+1</f>
        <v>347</v>
      </c>
      <c r="B823" s="80" t="s">
        <v>2069</v>
      </c>
      <c r="C823" s="227"/>
      <c r="D823" s="93" t="s">
        <v>1696</v>
      </c>
      <c r="E823" s="90" t="s">
        <v>408</v>
      </c>
      <c r="F823" s="187">
        <v>1</v>
      </c>
      <c r="G823" s="181"/>
      <c r="H823" s="88">
        <f>F823*G823</f>
        <v>0</v>
      </c>
    </row>
    <row r="824" spans="1:10" s="3" customFormat="1" ht="24">
      <c r="A824" s="50"/>
      <c r="B824" s="80" t="s">
        <v>2070</v>
      </c>
      <c r="C824" s="225"/>
      <c r="D824" s="89" t="s">
        <v>1697</v>
      </c>
      <c r="E824" s="85"/>
      <c r="F824" s="85"/>
      <c r="G824" s="242"/>
      <c r="H824" s="88"/>
    </row>
    <row r="825" spans="1:10" s="19" customFormat="1">
      <c r="A825" s="50">
        <f>A823+1</f>
        <v>348</v>
      </c>
      <c r="B825" s="80" t="s">
        <v>2071</v>
      </c>
      <c r="C825" s="226"/>
      <c r="D825" s="93" t="s">
        <v>1698</v>
      </c>
      <c r="E825" s="90" t="s">
        <v>408</v>
      </c>
      <c r="F825" s="187">
        <v>2</v>
      </c>
      <c r="G825" s="181"/>
      <c r="H825" s="88">
        <f>F825*G825</f>
        <v>0</v>
      </c>
    </row>
    <row r="826" spans="1:10">
      <c r="A826" s="50"/>
      <c r="B826" s="80" t="s">
        <v>2072</v>
      </c>
      <c r="C826" s="226"/>
      <c r="D826" s="84" t="s">
        <v>1699</v>
      </c>
      <c r="E826" s="85"/>
      <c r="F826" s="86"/>
      <c r="G826" s="242"/>
      <c r="H826" s="88"/>
      <c r="J826" s="11"/>
    </row>
    <row r="827" spans="1:10">
      <c r="A827" s="92"/>
      <c r="B827" s="80" t="s">
        <v>2073</v>
      </c>
      <c r="C827" s="226"/>
      <c r="D827" s="93" t="s">
        <v>1700</v>
      </c>
      <c r="E827" s="85"/>
      <c r="F827" s="85"/>
      <c r="G827" s="242"/>
      <c r="H827" s="88"/>
      <c r="J827" s="11"/>
    </row>
    <row r="828" spans="1:10">
      <c r="A828" s="50">
        <f>A825+1</f>
        <v>349</v>
      </c>
      <c r="B828" s="80" t="s">
        <v>2074</v>
      </c>
      <c r="C828" s="226"/>
      <c r="D828" s="93" t="s">
        <v>1701</v>
      </c>
      <c r="E828" s="90" t="s">
        <v>408</v>
      </c>
      <c r="F828" s="187">
        <v>9</v>
      </c>
      <c r="G828" s="181"/>
      <c r="H828" s="88">
        <f>F828*G828</f>
        <v>0</v>
      </c>
      <c r="J828" s="11"/>
    </row>
    <row r="829" spans="1:10" s="12" customFormat="1">
      <c r="A829" s="50">
        <f t="shared" ref="A829:A832" si="72">A828+1</f>
        <v>350</v>
      </c>
      <c r="B829" s="80" t="s">
        <v>2075</v>
      </c>
      <c r="C829" s="227"/>
      <c r="D829" s="93" t="s">
        <v>1702</v>
      </c>
      <c r="E829" s="90" t="s">
        <v>408</v>
      </c>
      <c r="F829" s="187">
        <v>4</v>
      </c>
      <c r="G829" s="181"/>
      <c r="H829" s="88">
        <f>F829*G829</f>
        <v>0</v>
      </c>
    </row>
    <row r="830" spans="1:10">
      <c r="A830" s="50">
        <f t="shared" si="72"/>
        <v>351</v>
      </c>
      <c r="B830" s="80" t="s">
        <v>2076</v>
      </c>
      <c r="C830" s="226"/>
      <c r="D830" s="93" t="s">
        <v>1703</v>
      </c>
      <c r="E830" s="90" t="s">
        <v>408</v>
      </c>
      <c r="F830" s="187">
        <v>6</v>
      </c>
      <c r="G830" s="181"/>
      <c r="H830" s="88">
        <f>F830*G830</f>
        <v>0</v>
      </c>
      <c r="J830" s="11"/>
    </row>
    <row r="831" spans="1:10" s="12" customFormat="1">
      <c r="A831" s="50">
        <f t="shared" si="72"/>
        <v>352</v>
      </c>
      <c r="B831" s="80" t="s">
        <v>2077</v>
      </c>
      <c r="C831" s="227"/>
      <c r="D831" s="93" t="s">
        <v>1704</v>
      </c>
      <c r="E831" s="90" t="s">
        <v>408</v>
      </c>
      <c r="F831" s="187">
        <v>10</v>
      </c>
      <c r="G831" s="181"/>
      <c r="H831" s="88">
        <f>F831*G831</f>
        <v>0</v>
      </c>
    </row>
    <row r="832" spans="1:10" s="19" customFormat="1">
      <c r="A832" s="50">
        <f t="shared" si="72"/>
        <v>353</v>
      </c>
      <c r="B832" s="80" t="s">
        <v>2078</v>
      </c>
      <c r="C832" s="226"/>
      <c r="D832" s="93" t="s">
        <v>1705</v>
      </c>
      <c r="E832" s="90" t="s">
        <v>408</v>
      </c>
      <c r="F832" s="187">
        <v>7</v>
      </c>
      <c r="G832" s="181"/>
      <c r="H832" s="88">
        <f>F832*G832</f>
        <v>0</v>
      </c>
    </row>
    <row r="833" spans="1:10" s="12" customFormat="1">
      <c r="A833" s="50"/>
      <c r="B833" s="80" t="s">
        <v>2079</v>
      </c>
      <c r="C833" s="227"/>
      <c r="D833" s="93" t="s">
        <v>1706</v>
      </c>
      <c r="E833" s="85"/>
      <c r="F833" s="85"/>
      <c r="G833" s="242"/>
      <c r="H833" s="88"/>
    </row>
    <row r="834" spans="1:10">
      <c r="A834" s="50">
        <f>A832+1</f>
        <v>354</v>
      </c>
      <c r="B834" s="80" t="s">
        <v>2080</v>
      </c>
      <c r="C834" s="226"/>
      <c r="D834" s="93" t="s">
        <v>1707</v>
      </c>
      <c r="E834" s="90" t="s">
        <v>408</v>
      </c>
      <c r="F834" s="187">
        <v>10</v>
      </c>
      <c r="G834" s="181"/>
      <c r="H834" s="88">
        <f t="shared" ref="H834:H839" si="73">F834*G834</f>
        <v>0</v>
      </c>
      <c r="J834" s="11"/>
    </row>
    <row r="835" spans="1:10">
      <c r="A835" s="50">
        <f t="shared" ref="A835:A839" si="74">A834+1</f>
        <v>355</v>
      </c>
      <c r="B835" s="80" t="s">
        <v>2081</v>
      </c>
      <c r="C835" s="226"/>
      <c r="D835" s="93" t="s">
        <v>1708</v>
      </c>
      <c r="E835" s="90" t="s">
        <v>408</v>
      </c>
      <c r="F835" s="187">
        <v>10</v>
      </c>
      <c r="G835" s="181"/>
      <c r="H835" s="88">
        <f t="shared" si="73"/>
        <v>0</v>
      </c>
      <c r="J835" s="11"/>
    </row>
    <row r="836" spans="1:10" s="12" customFormat="1">
      <c r="A836" s="50">
        <f t="shared" si="74"/>
        <v>356</v>
      </c>
      <c r="B836" s="80" t="s">
        <v>2082</v>
      </c>
      <c r="C836" s="227"/>
      <c r="D836" s="93" t="s">
        <v>1709</v>
      </c>
      <c r="E836" s="90" t="s">
        <v>408</v>
      </c>
      <c r="F836" s="187">
        <v>2</v>
      </c>
      <c r="G836" s="181"/>
      <c r="H836" s="88">
        <f t="shared" si="73"/>
        <v>0</v>
      </c>
    </row>
    <row r="837" spans="1:10">
      <c r="A837" s="50">
        <f t="shared" si="74"/>
        <v>357</v>
      </c>
      <c r="B837" s="80" t="s">
        <v>2083</v>
      </c>
      <c r="C837" s="226"/>
      <c r="D837" s="93" t="s">
        <v>1701</v>
      </c>
      <c r="E837" s="90" t="s">
        <v>408</v>
      </c>
      <c r="F837" s="187">
        <v>10</v>
      </c>
      <c r="G837" s="181"/>
      <c r="H837" s="88">
        <f t="shared" si="73"/>
        <v>0</v>
      </c>
      <c r="J837" s="11"/>
    </row>
    <row r="838" spans="1:10" s="12" customFormat="1">
      <c r="A838" s="50">
        <f t="shared" si="74"/>
        <v>358</v>
      </c>
      <c r="B838" s="80" t="s">
        <v>2084</v>
      </c>
      <c r="C838" s="227"/>
      <c r="D838" s="93" t="s">
        <v>1702</v>
      </c>
      <c r="E838" s="90" t="s">
        <v>408</v>
      </c>
      <c r="F838" s="187">
        <v>3</v>
      </c>
      <c r="G838" s="181"/>
      <c r="H838" s="88">
        <f t="shared" si="73"/>
        <v>0</v>
      </c>
    </row>
    <row r="839" spans="1:10" s="19" customFormat="1">
      <c r="A839" s="50">
        <f t="shared" si="74"/>
        <v>359</v>
      </c>
      <c r="B839" s="80" t="s">
        <v>2085</v>
      </c>
      <c r="C839" s="226"/>
      <c r="D839" s="93" t="s">
        <v>1703</v>
      </c>
      <c r="E839" s="90" t="s">
        <v>408</v>
      </c>
      <c r="F839" s="187">
        <v>2</v>
      </c>
      <c r="G839" s="181"/>
      <c r="H839" s="88">
        <f t="shared" si="73"/>
        <v>0</v>
      </c>
    </row>
    <row r="840" spans="1:10" s="19" customFormat="1">
      <c r="A840" s="92"/>
      <c r="B840" s="80" t="s">
        <v>2086</v>
      </c>
      <c r="C840" s="226"/>
      <c r="D840" s="93" t="s">
        <v>1710</v>
      </c>
      <c r="E840" s="85"/>
      <c r="F840" s="85"/>
      <c r="G840" s="242"/>
      <c r="H840" s="88"/>
    </row>
    <row r="841" spans="1:10">
      <c r="A841" s="50">
        <f>A839+1</f>
        <v>360</v>
      </c>
      <c r="B841" s="80" t="s">
        <v>2087</v>
      </c>
      <c r="C841" s="226"/>
      <c r="D841" s="93" t="s">
        <v>1711</v>
      </c>
      <c r="E841" s="90" t="s">
        <v>408</v>
      </c>
      <c r="F841" s="187">
        <v>38</v>
      </c>
      <c r="G841" s="181"/>
      <c r="H841" s="88">
        <f>F841*G841</f>
        <v>0</v>
      </c>
      <c r="J841" s="11"/>
    </row>
    <row r="842" spans="1:10">
      <c r="A842" s="50">
        <f t="shared" ref="A842" si="75">A841+1</f>
        <v>361</v>
      </c>
      <c r="B842" s="80" t="s">
        <v>2088</v>
      </c>
      <c r="C842" s="226"/>
      <c r="D842" s="93" t="s">
        <v>1712</v>
      </c>
      <c r="E842" s="90" t="s">
        <v>408</v>
      </c>
      <c r="F842" s="187">
        <v>4</v>
      </c>
      <c r="G842" s="181"/>
      <c r="H842" s="88">
        <f>F842*G842</f>
        <v>0</v>
      </c>
      <c r="J842" s="11"/>
    </row>
    <row r="843" spans="1:10" s="19" customFormat="1">
      <c r="A843" s="50"/>
      <c r="B843" s="80" t="s">
        <v>2089</v>
      </c>
      <c r="C843" s="226"/>
      <c r="D843" s="84" t="s">
        <v>1713</v>
      </c>
      <c r="E843" s="85"/>
      <c r="F843" s="86"/>
      <c r="G843" s="242"/>
      <c r="H843" s="88"/>
    </row>
    <row r="844" spans="1:10">
      <c r="A844" s="50"/>
      <c r="B844" s="80" t="s">
        <v>2090</v>
      </c>
      <c r="C844" s="226"/>
      <c r="D844" s="93" t="s">
        <v>1714</v>
      </c>
      <c r="E844" s="85"/>
      <c r="F844" s="85"/>
      <c r="G844" s="242"/>
      <c r="H844" s="88"/>
      <c r="J844" s="11"/>
    </row>
    <row r="845" spans="1:10">
      <c r="A845" s="50">
        <f>A842+1</f>
        <v>362</v>
      </c>
      <c r="B845" s="80" t="s">
        <v>2091</v>
      </c>
      <c r="C845" s="226"/>
      <c r="D845" s="93" t="s">
        <v>1707</v>
      </c>
      <c r="E845" s="90" t="s">
        <v>408</v>
      </c>
      <c r="F845" s="187">
        <v>3</v>
      </c>
      <c r="G845" s="181"/>
      <c r="H845" s="88">
        <f t="shared" ref="H845:H850" si="76">F845*G845</f>
        <v>0</v>
      </c>
      <c r="J845" s="11"/>
    </row>
    <row r="846" spans="1:10" s="3" customFormat="1">
      <c r="A846" s="50">
        <f t="shared" ref="A846:A850" si="77">A845+1</f>
        <v>363</v>
      </c>
      <c r="B846" s="80" t="s">
        <v>2092</v>
      </c>
      <c r="C846" s="225"/>
      <c r="D846" s="93" t="s">
        <v>1708</v>
      </c>
      <c r="E846" s="90" t="s">
        <v>408</v>
      </c>
      <c r="F846" s="187">
        <v>2</v>
      </c>
      <c r="G846" s="181"/>
      <c r="H846" s="88">
        <f t="shared" si="76"/>
        <v>0</v>
      </c>
    </row>
    <row r="847" spans="1:10" s="19" customFormat="1">
      <c r="A847" s="50">
        <f t="shared" si="77"/>
        <v>364</v>
      </c>
      <c r="B847" s="80" t="s">
        <v>2093</v>
      </c>
      <c r="C847" s="226"/>
      <c r="D847" s="93" t="s">
        <v>1709</v>
      </c>
      <c r="E847" s="90" t="s">
        <v>408</v>
      </c>
      <c r="F847" s="187">
        <v>2</v>
      </c>
      <c r="G847" s="181"/>
      <c r="H847" s="88">
        <f t="shared" si="76"/>
        <v>0</v>
      </c>
    </row>
    <row r="848" spans="1:10">
      <c r="A848" s="50">
        <f t="shared" si="77"/>
        <v>365</v>
      </c>
      <c r="B848" s="80" t="s">
        <v>2094</v>
      </c>
      <c r="C848" s="226"/>
      <c r="D848" s="93" t="s">
        <v>1701</v>
      </c>
      <c r="E848" s="90" t="s">
        <v>408</v>
      </c>
      <c r="F848" s="187">
        <v>4</v>
      </c>
      <c r="G848" s="181"/>
      <c r="H848" s="88">
        <f t="shared" si="76"/>
        <v>0</v>
      </c>
      <c r="J848" s="11"/>
    </row>
    <row r="849" spans="1:10">
      <c r="A849" s="50">
        <f t="shared" si="77"/>
        <v>366</v>
      </c>
      <c r="B849" s="80" t="s">
        <v>2095</v>
      </c>
      <c r="C849" s="226"/>
      <c r="D849" s="93" t="s">
        <v>1702</v>
      </c>
      <c r="E849" s="90" t="s">
        <v>408</v>
      </c>
      <c r="F849" s="187">
        <v>2</v>
      </c>
      <c r="G849" s="181"/>
      <c r="H849" s="88">
        <f t="shared" si="76"/>
        <v>0</v>
      </c>
      <c r="J849" s="11"/>
    </row>
    <row r="850" spans="1:10" s="12" customFormat="1">
      <c r="A850" s="50">
        <f t="shared" si="77"/>
        <v>367</v>
      </c>
      <c r="B850" s="80" t="s">
        <v>2096</v>
      </c>
      <c r="C850" s="227"/>
      <c r="D850" s="93" t="s">
        <v>1703</v>
      </c>
      <c r="E850" s="90" t="s">
        <v>408</v>
      </c>
      <c r="F850" s="187">
        <v>1</v>
      </c>
      <c r="G850" s="181"/>
      <c r="H850" s="88">
        <f t="shared" si="76"/>
        <v>0</v>
      </c>
    </row>
    <row r="851" spans="1:10">
      <c r="A851" s="50"/>
      <c r="B851" s="80" t="s">
        <v>2097</v>
      </c>
      <c r="C851" s="226"/>
      <c r="D851" s="93" t="s">
        <v>1715</v>
      </c>
      <c r="E851" s="85"/>
      <c r="F851" s="85"/>
      <c r="G851" s="242"/>
      <c r="H851" s="88"/>
      <c r="J851" s="11"/>
    </row>
    <row r="852" spans="1:10" s="3" customFormat="1">
      <c r="A852" s="50">
        <f>A850+1</f>
        <v>368</v>
      </c>
      <c r="B852" s="80" t="s">
        <v>2098</v>
      </c>
      <c r="C852" s="225"/>
      <c r="D852" s="93" t="s">
        <v>1701</v>
      </c>
      <c r="E852" s="90" t="s">
        <v>408</v>
      </c>
      <c r="F852" s="187">
        <v>2</v>
      </c>
      <c r="G852" s="181"/>
      <c r="H852" s="88">
        <f>F852*G852</f>
        <v>0</v>
      </c>
    </row>
    <row r="853" spans="1:10" s="19" customFormat="1">
      <c r="A853" s="50">
        <f t="shared" ref="A853:A856" si="78">A852+1</f>
        <v>369</v>
      </c>
      <c r="B853" s="80" t="s">
        <v>2099</v>
      </c>
      <c r="C853" s="226"/>
      <c r="D853" s="93" t="s">
        <v>1702</v>
      </c>
      <c r="E853" s="90" t="s">
        <v>408</v>
      </c>
      <c r="F853" s="187">
        <v>2</v>
      </c>
      <c r="G853" s="181"/>
      <c r="H853" s="88">
        <f>F853*G853</f>
        <v>0</v>
      </c>
    </row>
    <row r="854" spans="1:10">
      <c r="A854" s="50">
        <f t="shared" si="78"/>
        <v>370</v>
      </c>
      <c r="B854" s="80" t="s">
        <v>2100</v>
      </c>
      <c r="C854" s="226"/>
      <c r="D854" s="93" t="s">
        <v>1703</v>
      </c>
      <c r="E854" s="90" t="s">
        <v>408</v>
      </c>
      <c r="F854" s="187">
        <v>3</v>
      </c>
      <c r="G854" s="181"/>
      <c r="H854" s="88">
        <f>F854*G854</f>
        <v>0</v>
      </c>
      <c r="J854" s="11"/>
    </row>
    <row r="855" spans="1:10">
      <c r="A855" s="50">
        <f t="shared" si="78"/>
        <v>371</v>
      </c>
      <c r="B855" s="80" t="s">
        <v>2101</v>
      </c>
      <c r="C855" s="226"/>
      <c r="D855" s="93" t="s">
        <v>1704</v>
      </c>
      <c r="E855" s="90" t="s">
        <v>408</v>
      </c>
      <c r="F855" s="187">
        <v>2</v>
      </c>
      <c r="G855" s="181"/>
      <c r="H855" s="88">
        <f>F855*G855</f>
        <v>0</v>
      </c>
      <c r="J855" s="11"/>
    </row>
    <row r="856" spans="1:10">
      <c r="A856" s="50">
        <f t="shared" si="78"/>
        <v>372</v>
      </c>
      <c r="B856" s="80" t="s">
        <v>2102</v>
      </c>
      <c r="C856" s="226"/>
      <c r="D856" s="93" t="s">
        <v>1705</v>
      </c>
      <c r="E856" s="90" t="s">
        <v>408</v>
      </c>
      <c r="F856" s="187">
        <v>2</v>
      </c>
      <c r="G856" s="181"/>
      <c r="H856" s="88">
        <f>F856*G856</f>
        <v>0</v>
      </c>
      <c r="J856" s="11"/>
    </row>
    <row r="857" spans="1:10">
      <c r="A857" s="92"/>
      <c r="B857" s="80" t="s">
        <v>2103</v>
      </c>
      <c r="C857" s="226"/>
      <c r="D857" s="84" t="s">
        <v>1716</v>
      </c>
      <c r="E857" s="85"/>
      <c r="F857" s="86"/>
      <c r="G857" s="242"/>
      <c r="H857" s="88"/>
      <c r="J857" s="11"/>
    </row>
    <row r="858" spans="1:10">
      <c r="A858" s="50"/>
      <c r="B858" s="80" t="s">
        <v>2104</v>
      </c>
      <c r="C858" s="226"/>
      <c r="D858" s="93" t="s">
        <v>1717</v>
      </c>
      <c r="E858" s="85"/>
      <c r="F858" s="85"/>
      <c r="G858" s="242"/>
      <c r="H858" s="88"/>
      <c r="J858" s="11"/>
    </row>
    <row r="859" spans="1:10" s="12" customFormat="1">
      <c r="A859" s="50">
        <f>A856+1</f>
        <v>373</v>
      </c>
      <c r="B859" s="80" t="s">
        <v>2105</v>
      </c>
      <c r="C859" s="227"/>
      <c r="D859" s="93" t="s">
        <v>1701</v>
      </c>
      <c r="E859" s="90" t="s">
        <v>408</v>
      </c>
      <c r="F859" s="187">
        <v>5</v>
      </c>
      <c r="G859" s="181"/>
      <c r="H859" s="88">
        <f>F859*G859</f>
        <v>0</v>
      </c>
    </row>
    <row r="860" spans="1:10">
      <c r="A860" s="50">
        <f t="shared" ref="A860:A861" si="79">A859+1</f>
        <v>374</v>
      </c>
      <c r="B860" s="80" t="s">
        <v>2106</v>
      </c>
      <c r="C860" s="226"/>
      <c r="D860" s="93" t="s">
        <v>1702</v>
      </c>
      <c r="E860" s="90" t="s">
        <v>408</v>
      </c>
      <c r="F860" s="187">
        <v>1</v>
      </c>
      <c r="G860" s="181"/>
      <c r="H860" s="88">
        <f>F860*G860</f>
        <v>0</v>
      </c>
      <c r="J860" s="11"/>
    </row>
    <row r="861" spans="1:10">
      <c r="A861" s="50">
        <f t="shared" si="79"/>
        <v>375</v>
      </c>
      <c r="B861" s="80" t="s">
        <v>2107</v>
      </c>
      <c r="C861" s="226"/>
      <c r="D861" s="93" t="s">
        <v>1703</v>
      </c>
      <c r="E861" s="90" t="s">
        <v>408</v>
      </c>
      <c r="F861" s="187">
        <v>3</v>
      </c>
      <c r="G861" s="181"/>
      <c r="H861" s="88">
        <f>F861*G861</f>
        <v>0</v>
      </c>
      <c r="J861" s="11"/>
    </row>
    <row r="862" spans="1:10" s="12" customFormat="1">
      <c r="A862" s="50"/>
      <c r="B862" s="80" t="s">
        <v>2108</v>
      </c>
      <c r="C862" s="227"/>
      <c r="D862" s="93" t="s">
        <v>1718</v>
      </c>
      <c r="E862" s="85"/>
      <c r="F862" s="85"/>
      <c r="G862" s="242"/>
      <c r="H862" s="88"/>
    </row>
    <row r="863" spans="1:10">
      <c r="A863" s="50">
        <f>A861+1</f>
        <v>376</v>
      </c>
      <c r="B863" s="80" t="s">
        <v>2109</v>
      </c>
      <c r="C863" s="226"/>
      <c r="D863" s="93" t="s">
        <v>1705</v>
      </c>
      <c r="E863" s="90" t="s">
        <v>408</v>
      </c>
      <c r="F863" s="187">
        <v>2</v>
      </c>
      <c r="G863" s="181"/>
      <c r="H863" s="88">
        <f>F863*G863</f>
        <v>0</v>
      </c>
      <c r="J863" s="11"/>
    </row>
    <row r="864" spans="1:10">
      <c r="A864" s="50"/>
      <c r="B864" s="94" t="s">
        <v>2110</v>
      </c>
      <c r="C864" s="226"/>
      <c r="D864" s="95" t="s">
        <v>1719</v>
      </c>
      <c r="E864" s="86"/>
      <c r="F864" s="86"/>
      <c r="G864" s="86"/>
      <c r="H864" s="87"/>
      <c r="J864" s="11"/>
    </row>
    <row r="865" spans="1:10">
      <c r="A865" s="92"/>
      <c r="B865" s="94" t="s">
        <v>2111</v>
      </c>
      <c r="C865" s="226"/>
      <c r="D865" s="96" t="s">
        <v>1720</v>
      </c>
      <c r="E865" s="85"/>
      <c r="F865" s="85"/>
      <c r="G865" s="85"/>
      <c r="H865" s="88"/>
      <c r="J865" s="11"/>
    </row>
    <row r="866" spans="1:10">
      <c r="A866" s="50">
        <f>A863+1</f>
        <v>377</v>
      </c>
      <c r="B866" s="94" t="s">
        <v>2112</v>
      </c>
      <c r="C866" s="226"/>
      <c r="D866" s="97" t="s">
        <v>1721</v>
      </c>
      <c r="E866" s="85" t="s">
        <v>408</v>
      </c>
      <c r="F866" s="187">
        <v>2</v>
      </c>
      <c r="G866" s="181"/>
      <c r="H866" s="88">
        <f>F866*G866</f>
        <v>0</v>
      </c>
      <c r="J866" s="11"/>
    </row>
    <row r="867" spans="1:10" s="12" customFormat="1">
      <c r="A867" s="50">
        <f t="shared" ref="A867" si="80">A866+1</f>
        <v>378</v>
      </c>
      <c r="B867" s="94" t="s">
        <v>2113</v>
      </c>
      <c r="C867" s="227"/>
      <c r="D867" s="97" t="s">
        <v>1722</v>
      </c>
      <c r="E867" s="85" t="s">
        <v>408</v>
      </c>
      <c r="F867" s="187">
        <v>1</v>
      </c>
      <c r="G867" s="181"/>
      <c r="H867" s="88">
        <f>F867*G867</f>
        <v>0</v>
      </c>
    </row>
    <row r="868" spans="1:10">
      <c r="A868" s="50"/>
      <c r="B868" s="80" t="s">
        <v>2114</v>
      </c>
      <c r="C868" s="226"/>
      <c r="D868" s="84" t="s">
        <v>1723</v>
      </c>
      <c r="E868" s="85"/>
      <c r="F868" s="86"/>
      <c r="G868" s="242"/>
      <c r="H868" s="88"/>
      <c r="J868" s="11"/>
    </row>
    <row r="869" spans="1:10">
      <c r="A869" s="92"/>
      <c r="B869" s="80" t="s">
        <v>2115</v>
      </c>
      <c r="C869" s="226"/>
      <c r="D869" s="93" t="s">
        <v>1724</v>
      </c>
      <c r="E869" s="85"/>
      <c r="F869" s="85"/>
      <c r="G869" s="242"/>
      <c r="H869" s="88"/>
      <c r="J869" s="11"/>
    </row>
    <row r="870" spans="1:10">
      <c r="A870" s="50">
        <f>A867+1</f>
        <v>379</v>
      </c>
      <c r="B870" s="80" t="s">
        <v>2116</v>
      </c>
      <c r="C870" s="226"/>
      <c r="D870" s="89" t="s">
        <v>1725</v>
      </c>
      <c r="E870" s="90" t="s">
        <v>408</v>
      </c>
      <c r="F870" s="187">
        <v>1</v>
      </c>
      <c r="G870" s="181"/>
      <c r="H870" s="88">
        <f>F870*G870</f>
        <v>0</v>
      </c>
      <c r="J870" s="11"/>
    </row>
    <row r="871" spans="1:10" s="12" customFormat="1">
      <c r="A871" s="50"/>
      <c r="B871" s="80" t="s">
        <v>2117</v>
      </c>
      <c r="C871" s="227"/>
      <c r="D871" s="93" t="s">
        <v>1726</v>
      </c>
      <c r="E871" s="85"/>
      <c r="F871" s="85"/>
      <c r="G871" s="242"/>
      <c r="H871" s="88"/>
    </row>
    <row r="872" spans="1:10">
      <c r="A872" s="50">
        <f>A870+1</f>
        <v>380</v>
      </c>
      <c r="B872" s="80" t="s">
        <v>2118</v>
      </c>
      <c r="C872" s="226"/>
      <c r="D872" s="93" t="s">
        <v>1727</v>
      </c>
      <c r="E872" s="90" t="s">
        <v>408</v>
      </c>
      <c r="F872" s="187">
        <v>3</v>
      </c>
      <c r="G872" s="181"/>
      <c r="H872" s="88">
        <f>F872*G872</f>
        <v>0</v>
      </c>
      <c r="J872" s="11"/>
    </row>
    <row r="873" spans="1:10" s="12" customFormat="1" ht="12" customHeight="1">
      <c r="A873" s="92"/>
      <c r="B873" s="80" t="s">
        <v>2119</v>
      </c>
      <c r="C873" s="227"/>
      <c r="D873" s="89" t="s">
        <v>1728</v>
      </c>
      <c r="E873" s="85"/>
      <c r="F873" s="85"/>
      <c r="G873" s="242"/>
      <c r="H873" s="88"/>
    </row>
    <row r="874" spans="1:10">
      <c r="A874" s="50">
        <f>A872+1</f>
        <v>381</v>
      </c>
      <c r="B874" s="80" t="s">
        <v>2120</v>
      </c>
      <c r="C874" s="226"/>
      <c r="D874" s="89" t="s">
        <v>1729</v>
      </c>
      <c r="E874" s="90" t="s">
        <v>408</v>
      </c>
      <c r="F874" s="187">
        <v>1</v>
      </c>
      <c r="G874" s="181"/>
      <c r="H874" s="88">
        <f>F874*G874</f>
        <v>0</v>
      </c>
      <c r="J874" s="11"/>
    </row>
    <row r="875" spans="1:10" s="12" customFormat="1">
      <c r="A875" s="50">
        <f t="shared" ref="A875" si="81">A874+1</f>
        <v>382</v>
      </c>
      <c r="B875" s="80" t="s">
        <v>2121</v>
      </c>
      <c r="C875" s="227"/>
      <c r="D875" s="89" t="s">
        <v>1730</v>
      </c>
      <c r="E875" s="90" t="s">
        <v>408</v>
      </c>
      <c r="F875" s="187">
        <v>4</v>
      </c>
      <c r="G875" s="181"/>
      <c r="H875" s="88">
        <f>F875*G875</f>
        <v>0</v>
      </c>
    </row>
    <row r="876" spans="1:10">
      <c r="A876" s="50"/>
      <c r="B876" s="80" t="s">
        <v>2122</v>
      </c>
      <c r="C876" s="226"/>
      <c r="D876" s="89" t="s">
        <v>1731</v>
      </c>
      <c r="E876" s="85"/>
      <c r="F876" s="85"/>
      <c r="G876" s="242"/>
      <c r="H876" s="88"/>
      <c r="J876" s="11"/>
    </row>
    <row r="877" spans="1:10" s="12" customFormat="1">
      <c r="A877" s="50"/>
      <c r="B877" s="80"/>
      <c r="C877" s="227"/>
      <c r="D877" s="89" t="s">
        <v>1732</v>
      </c>
      <c r="E877" s="85"/>
      <c r="F877" s="85"/>
      <c r="G877" s="242"/>
      <c r="H877" s="88"/>
    </row>
    <row r="878" spans="1:10">
      <c r="A878" s="50">
        <f>A875+1</f>
        <v>383</v>
      </c>
      <c r="B878" s="80" t="s">
        <v>2123</v>
      </c>
      <c r="C878" s="226"/>
      <c r="D878" s="89" t="s">
        <v>1731</v>
      </c>
      <c r="E878" s="90" t="s">
        <v>408</v>
      </c>
      <c r="F878" s="187">
        <v>1</v>
      </c>
      <c r="G878" s="181"/>
      <c r="H878" s="88">
        <f>F878*G878</f>
        <v>0</v>
      </c>
      <c r="J878" s="11"/>
    </row>
    <row r="879" spans="1:10">
      <c r="A879" s="50">
        <f t="shared" ref="A879:A880" si="82">A878+1</f>
        <v>384</v>
      </c>
      <c r="B879" s="80" t="s">
        <v>2124</v>
      </c>
      <c r="C879" s="226"/>
      <c r="D879" s="89" t="s">
        <v>1733</v>
      </c>
      <c r="E879" s="90" t="s">
        <v>408</v>
      </c>
      <c r="F879" s="187">
        <v>6</v>
      </c>
      <c r="G879" s="181"/>
      <c r="H879" s="88">
        <f>F879*G879</f>
        <v>0</v>
      </c>
      <c r="J879" s="11"/>
    </row>
    <row r="880" spans="1:10" s="19" customFormat="1">
      <c r="A880" s="50">
        <f t="shared" si="82"/>
        <v>385</v>
      </c>
      <c r="B880" s="80" t="s">
        <v>2125</v>
      </c>
      <c r="C880" s="226"/>
      <c r="D880" s="96" t="s">
        <v>1734</v>
      </c>
      <c r="E880" s="90" t="s">
        <v>408</v>
      </c>
      <c r="F880" s="187">
        <v>1</v>
      </c>
      <c r="G880" s="181"/>
      <c r="H880" s="88">
        <f>F880*G880</f>
        <v>0</v>
      </c>
    </row>
    <row r="881" spans="1:10" s="19" customFormat="1">
      <c r="A881" s="92"/>
      <c r="B881" s="80" t="s">
        <v>2126</v>
      </c>
      <c r="C881" s="226"/>
      <c r="D881" s="84" t="s">
        <v>1735</v>
      </c>
      <c r="E881" s="85"/>
      <c r="F881" s="86"/>
      <c r="G881" s="242"/>
      <c r="H881" s="88"/>
    </row>
    <row r="882" spans="1:10" s="12" customFormat="1">
      <c r="A882" s="92"/>
      <c r="B882" s="80" t="s">
        <v>2127</v>
      </c>
      <c r="C882" s="227"/>
      <c r="D882" s="93" t="s">
        <v>1736</v>
      </c>
      <c r="E882" s="85"/>
      <c r="F882" s="85"/>
      <c r="G882" s="242"/>
      <c r="H882" s="88"/>
    </row>
    <row r="883" spans="1:10">
      <c r="A883" s="50">
        <f>A880+1</f>
        <v>386</v>
      </c>
      <c r="B883" s="80" t="s">
        <v>2128</v>
      </c>
      <c r="C883" s="226"/>
      <c r="D883" s="93" t="s">
        <v>1707</v>
      </c>
      <c r="E883" s="90" t="s">
        <v>408</v>
      </c>
      <c r="F883" s="187">
        <v>24</v>
      </c>
      <c r="G883" s="181"/>
      <c r="H883" s="88">
        <f>F883*G883</f>
        <v>0</v>
      </c>
      <c r="J883" s="11"/>
    </row>
    <row r="884" spans="1:10" s="12" customFormat="1">
      <c r="A884" s="50">
        <f t="shared" ref="A884" si="83">A883+1</f>
        <v>387</v>
      </c>
      <c r="B884" s="80" t="s">
        <v>2129</v>
      </c>
      <c r="C884" s="227"/>
      <c r="D884" s="93" t="s">
        <v>1708</v>
      </c>
      <c r="E884" s="90" t="s">
        <v>408</v>
      </c>
      <c r="F884" s="187">
        <v>6</v>
      </c>
      <c r="G884" s="181"/>
      <c r="H884" s="88">
        <f>F884*G884</f>
        <v>0</v>
      </c>
    </row>
    <row r="885" spans="1:10">
      <c r="A885" s="50"/>
      <c r="B885" s="80" t="s">
        <v>2130</v>
      </c>
      <c r="C885" s="226"/>
      <c r="D885" s="93" t="s">
        <v>1737</v>
      </c>
      <c r="E885" s="85"/>
      <c r="F885" s="85"/>
      <c r="G885" s="242"/>
      <c r="H885" s="88"/>
      <c r="J885" s="11"/>
    </row>
    <row r="886" spans="1:10" s="12" customFormat="1">
      <c r="A886" s="50">
        <f>A884+1</f>
        <v>388</v>
      </c>
      <c r="B886" s="80" t="s">
        <v>2131</v>
      </c>
      <c r="C886" s="227"/>
      <c r="D886" s="93" t="s">
        <v>1705</v>
      </c>
      <c r="E886" s="90" t="s">
        <v>408</v>
      </c>
      <c r="F886" s="187">
        <v>1</v>
      </c>
      <c r="G886" s="181"/>
      <c r="H886" s="88">
        <f>F886*G886</f>
        <v>0</v>
      </c>
    </row>
    <row r="887" spans="1:10">
      <c r="A887" s="50"/>
      <c r="B887" s="80" t="s">
        <v>2132</v>
      </c>
      <c r="C887" s="226"/>
      <c r="D887" s="84" t="s">
        <v>1738</v>
      </c>
      <c r="E887" s="85"/>
      <c r="F887" s="86"/>
      <c r="G887" s="242"/>
      <c r="H887" s="88"/>
      <c r="J887" s="11"/>
    </row>
    <row r="888" spans="1:10">
      <c r="A888" s="50"/>
      <c r="B888" s="80" t="s">
        <v>2133</v>
      </c>
      <c r="C888" s="226"/>
      <c r="D888" s="93" t="s">
        <v>1739</v>
      </c>
      <c r="E888" s="85"/>
      <c r="F888" s="85"/>
      <c r="G888" s="242"/>
      <c r="H888" s="88"/>
      <c r="J888" s="11"/>
    </row>
    <row r="889" spans="1:10" s="12" customFormat="1">
      <c r="A889" s="50">
        <f>A886+1</f>
        <v>389</v>
      </c>
      <c r="B889" s="80" t="s">
        <v>2134</v>
      </c>
      <c r="C889" s="227"/>
      <c r="D889" s="93" t="s">
        <v>1740</v>
      </c>
      <c r="E889" s="90" t="s">
        <v>408</v>
      </c>
      <c r="F889" s="187">
        <v>1</v>
      </c>
      <c r="G889" s="181"/>
      <c r="H889" s="88">
        <f>F889*G889</f>
        <v>0</v>
      </c>
    </row>
    <row r="890" spans="1:10" s="3" customFormat="1">
      <c r="A890" s="50"/>
      <c r="B890" s="80" t="s">
        <v>2135</v>
      </c>
      <c r="C890" s="225"/>
      <c r="D890" s="93" t="s">
        <v>1741</v>
      </c>
      <c r="E890" s="85"/>
      <c r="F890" s="85"/>
      <c r="G890" s="242"/>
      <c r="H890" s="88"/>
    </row>
    <row r="891" spans="1:10" s="19" customFormat="1">
      <c r="A891" s="50">
        <f>A889+1</f>
        <v>390</v>
      </c>
      <c r="B891" s="80" t="s">
        <v>2136</v>
      </c>
      <c r="C891" s="226"/>
      <c r="D891" s="93" t="s">
        <v>1711</v>
      </c>
      <c r="E891" s="90" t="s">
        <v>408</v>
      </c>
      <c r="F891" s="187">
        <v>36</v>
      </c>
      <c r="G891" s="181"/>
      <c r="H891" s="88">
        <f>F891*G891</f>
        <v>0</v>
      </c>
    </row>
    <row r="892" spans="1:10">
      <c r="A892" s="50"/>
      <c r="B892" s="80" t="s">
        <v>2137</v>
      </c>
      <c r="C892" s="226"/>
      <c r="D892" s="93" t="s">
        <v>1742</v>
      </c>
      <c r="E892" s="85"/>
      <c r="F892" s="85"/>
      <c r="G892" s="242"/>
      <c r="H892" s="88"/>
      <c r="J892" s="11"/>
    </row>
    <row r="893" spans="1:10" s="3" customFormat="1">
      <c r="A893" s="50">
        <f>A891+1</f>
        <v>391</v>
      </c>
      <c r="B893" s="80" t="s">
        <v>2138</v>
      </c>
      <c r="C893" s="225"/>
      <c r="D893" s="93" t="s">
        <v>1743</v>
      </c>
      <c r="E893" s="90" t="s">
        <v>408</v>
      </c>
      <c r="F893" s="187">
        <v>4</v>
      </c>
      <c r="G893" s="181"/>
      <c r="H893" s="88">
        <f>F893*G893</f>
        <v>0</v>
      </c>
    </row>
    <row r="894" spans="1:10">
      <c r="A894" s="92"/>
      <c r="B894" s="80" t="s">
        <v>2139</v>
      </c>
      <c r="C894" s="226"/>
      <c r="D894" s="93" t="s">
        <v>1744</v>
      </c>
      <c r="E894" s="85"/>
      <c r="F894" s="85"/>
      <c r="G894" s="242"/>
      <c r="H894" s="88"/>
      <c r="J894" s="11"/>
    </row>
    <row r="895" spans="1:10">
      <c r="A895" s="50">
        <f>A893+1</f>
        <v>392</v>
      </c>
      <c r="B895" s="80" t="s">
        <v>2140</v>
      </c>
      <c r="C895" s="226"/>
      <c r="D895" s="93" t="s">
        <v>1745</v>
      </c>
      <c r="E895" s="90" t="s">
        <v>408</v>
      </c>
      <c r="F895" s="187">
        <v>1</v>
      </c>
      <c r="G895" s="181"/>
      <c r="H895" s="88">
        <f>F895*G895</f>
        <v>0</v>
      </c>
      <c r="J895" s="11"/>
    </row>
    <row r="896" spans="1:10" s="12" customFormat="1">
      <c r="A896" s="50"/>
      <c r="B896" s="80" t="s">
        <v>2141</v>
      </c>
      <c r="C896" s="227"/>
      <c r="D896" s="84" t="s">
        <v>1746</v>
      </c>
      <c r="E896" s="85"/>
      <c r="F896" s="86"/>
      <c r="G896" s="242"/>
      <c r="H896" s="88"/>
    </row>
    <row r="897" spans="1:10">
      <c r="A897" s="50"/>
      <c r="B897" s="80" t="s">
        <v>2142</v>
      </c>
      <c r="C897" s="226"/>
      <c r="D897" s="89" t="s">
        <v>1747</v>
      </c>
      <c r="E897" s="85"/>
      <c r="F897" s="85"/>
      <c r="G897" s="242"/>
      <c r="H897" s="88"/>
      <c r="J897" s="11"/>
    </row>
    <row r="898" spans="1:10" s="12" customFormat="1">
      <c r="A898" s="50">
        <f>A895+1</f>
        <v>393</v>
      </c>
      <c r="B898" s="80" t="s">
        <v>2143</v>
      </c>
      <c r="C898" s="228"/>
      <c r="D898" s="89" t="s">
        <v>1748</v>
      </c>
      <c r="E898" s="90" t="s">
        <v>408</v>
      </c>
      <c r="F898" s="187">
        <v>1</v>
      </c>
      <c r="G898" s="181"/>
      <c r="H898" s="88">
        <f>F898*G898</f>
        <v>0</v>
      </c>
    </row>
    <row r="899" spans="1:10" s="19" customFormat="1">
      <c r="A899" s="50">
        <f t="shared" ref="A899" si="84">A898+1</f>
        <v>394</v>
      </c>
      <c r="B899" s="80" t="s">
        <v>2144</v>
      </c>
      <c r="C899" s="229"/>
      <c r="D899" s="89" t="s">
        <v>1749</v>
      </c>
      <c r="E899" s="90" t="s">
        <v>408</v>
      </c>
      <c r="F899" s="187">
        <v>2</v>
      </c>
      <c r="G899" s="181"/>
      <c r="H899" s="88">
        <f>F899*G899</f>
        <v>0</v>
      </c>
    </row>
    <row r="900" spans="1:10" s="19" customFormat="1">
      <c r="A900" s="92"/>
      <c r="B900" s="80" t="s">
        <v>2145</v>
      </c>
      <c r="C900" s="226"/>
      <c r="D900" s="84" t="s">
        <v>1750</v>
      </c>
      <c r="E900" s="85"/>
      <c r="F900" s="86"/>
      <c r="G900" s="242"/>
      <c r="H900" s="88"/>
    </row>
    <row r="901" spans="1:10">
      <c r="A901" s="50">
        <f>A899+1</f>
        <v>395</v>
      </c>
      <c r="B901" s="80" t="s">
        <v>2146</v>
      </c>
      <c r="C901" s="226"/>
      <c r="D901" s="93" t="s">
        <v>1751</v>
      </c>
      <c r="E901" s="90" t="s">
        <v>408</v>
      </c>
      <c r="F901" s="187">
        <v>42</v>
      </c>
      <c r="G901" s="181"/>
      <c r="H901" s="88">
        <f>F901*G901</f>
        <v>0</v>
      </c>
      <c r="J901" s="11"/>
    </row>
    <row r="902" spans="1:10">
      <c r="A902" s="92"/>
      <c r="B902" s="80" t="s">
        <v>2147</v>
      </c>
      <c r="C902" s="226"/>
      <c r="D902" s="84" t="s">
        <v>1752</v>
      </c>
      <c r="E902" s="85"/>
      <c r="F902" s="86"/>
      <c r="G902" s="242"/>
      <c r="H902" s="88"/>
      <c r="J902" s="11"/>
    </row>
    <row r="903" spans="1:10">
      <c r="A903" s="50"/>
      <c r="B903" s="80" t="s">
        <v>2148</v>
      </c>
      <c r="C903" s="226"/>
      <c r="D903" s="93" t="s">
        <v>1753</v>
      </c>
      <c r="E903" s="85"/>
      <c r="F903" s="85"/>
      <c r="G903" s="242"/>
      <c r="H903" s="88"/>
      <c r="J903" s="11"/>
    </row>
    <row r="904" spans="1:10" s="12" customFormat="1">
      <c r="A904" s="50">
        <f>A901+1</f>
        <v>396</v>
      </c>
      <c r="B904" s="80" t="s">
        <v>2149</v>
      </c>
      <c r="C904" s="227"/>
      <c r="D904" s="93" t="s">
        <v>1754</v>
      </c>
      <c r="E904" s="90" t="s">
        <v>46</v>
      </c>
      <c r="F904" s="187">
        <v>10</v>
      </c>
      <c r="G904" s="181"/>
      <c r="H904" s="88">
        <f>F904*G904</f>
        <v>0</v>
      </c>
    </row>
    <row r="905" spans="1:10">
      <c r="A905" s="50"/>
      <c r="B905" s="80" t="s">
        <v>301</v>
      </c>
      <c r="C905" s="226"/>
      <c r="D905" s="198" t="s">
        <v>1684</v>
      </c>
      <c r="E905" s="199"/>
      <c r="F905" s="214"/>
      <c r="G905" s="214"/>
      <c r="H905" s="200">
        <f>SUM(H810:H904)</f>
        <v>0</v>
      </c>
      <c r="J905" s="11"/>
    </row>
    <row r="906" spans="1:10">
      <c r="A906" s="92"/>
      <c r="B906" s="80" t="s">
        <v>2150</v>
      </c>
      <c r="C906" s="226"/>
      <c r="D906" s="84" t="s">
        <v>1755</v>
      </c>
      <c r="E906" s="86"/>
      <c r="F906" s="86"/>
      <c r="G906" s="242"/>
      <c r="H906" s="88"/>
      <c r="J906" s="11"/>
    </row>
    <row r="907" spans="1:10" s="19" customFormat="1">
      <c r="A907" s="50"/>
      <c r="B907" s="80" t="s">
        <v>2151</v>
      </c>
      <c r="C907" s="226"/>
      <c r="D907" s="84" t="s">
        <v>1756</v>
      </c>
      <c r="E907" s="86"/>
      <c r="F907" s="86"/>
      <c r="G907" s="242"/>
      <c r="H907" s="88"/>
    </row>
    <row r="908" spans="1:10" s="3" customFormat="1">
      <c r="A908" s="50"/>
      <c r="B908" s="80" t="s">
        <v>2152</v>
      </c>
      <c r="C908" s="225"/>
      <c r="D908" s="93" t="s">
        <v>1757</v>
      </c>
      <c r="E908" s="85"/>
      <c r="F908" s="85"/>
      <c r="G908" s="242"/>
      <c r="H908" s="88"/>
    </row>
    <row r="909" spans="1:10" s="19" customFormat="1">
      <c r="A909" s="50">
        <f>A904+1</f>
        <v>397</v>
      </c>
      <c r="B909" s="80" t="s">
        <v>2153</v>
      </c>
      <c r="C909" s="226"/>
      <c r="D909" s="93" t="s">
        <v>1758</v>
      </c>
      <c r="E909" s="90" t="s">
        <v>408</v>
      </c>
      <c r="F909" s="187">
        <v>26</v>
      </c>
      <c r="G909" s="181"/>
      <c r="H909" s="88">
        <f>F909*G909</f>
        <v>0</v>
      </c>
    </row>
    <row r="910" spans="1:10">
      <c r="A910" s="50">
        <f t="shared" ref="A910" si="85">A909+1</f>
        <v>398</v>
      </c>
      <c r="B910" s="80" t="s">
        <v>2154</v>
      </c>
      <c r="C910" s="226"/>
      <c r="D910" s="93" t="s">
        <v>1759</v>
      </c>
      <c r="E910" s="90" t="s">
        <v>408</v>
      </c>
      <c r="F910" s="187">
        <v>1</v>
      </c>
      <c r="G910" s="181"/>
      <c r="H910" s="88">
        <f>F910*G910</f>
        <v>0</v>
      </c>
      <c r="J910" s="11"/>
    </row>
    <row r="911" spans="1:10" s="12" customFormat="1" ht="24">
      <c r="A911" s="92"/>
      <c r="B911" s="80" t="s">
        <v>2155</v>
      </c>
      <c r="C911" s="227"/>
      <c r="D911" s="89" t="s">
        <v>1760</v>
      </c>
      <c r="E911" s="85"/>
      <c r="F911" s="85"/>
      <c r="G911" s="242"/>
      <c r="H911" s="88"/>
    </row>
    <row r="912" spans="1:10">
      <c r="A912" s="50">
        <f>A910+1</f>
        <v>399</v>
      </c>
      <c r="B912" s="80" t="s">
        <v>2156</v>
      </c>
      <c r="C912" s="226"/>
      <c r="D912" s="93" t="s">
        <v>1761</v>
      </c>
      <c r="E912" s="90" t="s">
        <v>408</v>
      </c>
      <c r="F912" s="187">
        <v>45</v>
      </c>
      <c r="G912" s="181"/>
      <c r="H912" s="88">
        <f>F912*G912</f>
        <v>0</v>
      </c>
      <c r="J912" s="11"/>
    </row>
    <row r="913" spans="1:10" s="12" customFormat="1">
      <c r="A913" s="50">
        <f t="shared" ref="A913" si="86">A912+1</f>
        <v>400</v>
      </c>
      <c r="B913" s="80" t="s">
        <v>2157</v>
      </c>
      <c r="C913" s="227"/>
      <c r="D913" s="93" t="s">
        <v>1762</v>
      </c>
      <c r="E913" s="90" t="s">
        <v>408</v>
      </c>
      <c r="F913" s="187">
        <v>25</v>
      </c>
      <c r="G913" s="181"/>
      <c r="H913" s="88">
        <f>F913*G913</f>
        <v>0</v>
      </c>
    </row>
    <row r="914" spans="1:10">
      <c r="A914" s="50"/>
      <c r="B914" s="80" t="s">
        <v>2158</v>
      </c>
      <c r="C914" s="226"/>
      <c r="D914" s="89" t="s">
        <v>1763</v>
      </c>
      <c r="E914" s="85"/>
      <c r="F914" s="85"/>
      <c r="G914" s="242"/>
      <c r="H914" s="88"/>
      <c r="J914" s="11"/>
    </row>
    <row r="915" spans="1:10" s="12" customFormat="1">
      <c r="A915" s="50">
        <f>A913+1</f>
        <v>401</v>
      </c>
      <c r="B915" s="80" t="s">
        <v>2159</v>
      </c>
      <c r="C915" s="227"/>
      <c r="D915" s="93" t="s">
        <v>1764</v>
      </c>
      <c r="E915" s="90" t="s">
        <v>408</v>
      </c>
      <c r="F915" s="187">
        <v>14</v>
      </c>
      <c r="G915" s="181"/>
      <c r="H915" s="88">
        <f>F915*G915</f>
        <v>0</v>
      </c>
    </row>
    <row r="916" spans="1:10">
      <c r="A916" s="50">
        <f t="shared" ref="A916" si="87">A915+1</f>
        <v>402</v>
      </c>
      <c r="B916" s="80" t="s">
        <v>2160</v>
      </c>
      <c r="C916" s="226"/>
      <c r="D916" s="93" t="s">
        <v>1765</v>
      </c>
      <c r="E916" s="90" t="s">
        <v>408</v>
      </c>
      <c r="F916" s="187">
        <v>1</v>
      </c>
      <c r="G916" s="181"/>
      <c r="H916" s="88">
        <f>F916*G916</f>
        <v>0</v>
      </c>
      <c r="J916" s="11"/>
    </row>
    <row r="917" spans="1:10">
      <c r="A917" s="50"/>
      <c r="B917" s="98" t="s">
        <v>2150</v>
      </c>
      <c r="C917" s="226"/>
      <c r="D917" s="198" t="s">
        <v>1755</v>
      </c>
      <c r="E917" s="199"/>
      <c r="F917" s="214"/>
      <c r="G917" s="214"/>
      <c r="H917" s="200">
        <f>SUM(H909:H916)</f>
        <v>0</v>
      </c>
      <c r="J917" s="11"/>
    </row>
    <row r="918" spans="1:10" s="3" customFormat="1">
      <c r="A918" s="50"/>
      <c r="B918" s="80" t="s">
        <v>2161</v>
      </c>
      <c r="C918" s="225"/>
      <c r="D918" s="84" t="s">
        <v>1766</v>
      </c>
      <c r="E918" s="85"/>
      <c r="F918" s="86"/>
      <c r="G918" s="242"/>
      <c r="H918" s="88"/>
    </row>
    <row r="919" spans="1:10" s="12" customFormat="1">
      <c r="A919" s="92"/>
      <c r="B919" s="80" t="s">
        <v>2162</v>
      </c>
      <c r="C919" s="227"/>
      <c r="D919" s="84" t="s">
        <v>1767</v>
      </c>
      <c r="E919" s="86"/>
      <c r="F919" s="242"/>
      <c r="G919" s="86"/>
      <c r="H919" s="87"/>
    </row>
    <row r="920" spans="1:10" s="12" customFormat="1">
      <c r="A920" s="92"/>
      <c r="B920" s="80" t="s">
        <v>2163</v>
      </c>
      <c r="C920" s="227"/>
      <c r="D920" s="93" t="s">
        <v>1768</v>
      </c>
      <c r="E920" s="85"/>
      <c r="F920" s="242"/>
      <c r="G920" s="85"/>
      <c r="H920" s="88"/>
    </row>
    <row r="921" spans="1:10" s="19" customFormat="1">
      <c r="A921" s="50">
        <f>A916+1</f>
        <v>403</v>
      </c>
      <c r="B921" s="80" t="s">
        <v>2164</v>
      </c>
      <c r="C921" s="226"/>
      <c r="D921" s="93" t="s">
        <v>1769</v>
      </c>
      <c r="E921" s="90" t="s">
        <v>25</v>
      </c>
      <c r="F921" s="187">
        <v>965</v>
      </c>
      <c r="G921" s="181"/>
      <c r="H921" s="88">
        <f>F921*G921</f>
        <v>0</v>
      </c>
    </row>
    <row r="922" spans="1:10">
      <c r="A922" s="50">
        <f t="shared" ref="A922" si="88">A921+1</f>
        <v>404</v>
      </c>
      <c r="B922" s="80" t="s">
        <v>2165</v>
      </c>
      <c r="C922" s="226"/>
      <c r="D922" s="93" t="s">
        <v>1770</v>
      </c>
      <c r="E922" s="90" t="s">
        <v>25</v>
      </c>
      <c r="F922" s="187">
        <v>290</v>
      </c>
      <c r="G922" s="181"/>
      <c r="H922" s="88">
        <f>F922*G922</f>
        <v>0</v>
      </c>
      <c r="J922" s="11"/>
    </row>
    <row r="923" spans="1:10">
      <c r="A923" s="92"/>
      <c r="B923" s="80" t="s">
        <v>2166</v>
      </c>
      <c r="C923" s="226"/>
      <c r="D923" s="93" t="s">
        <v>1771</v>
      </c>
      <c r="E923" s="85"/>
      <c r="F923" s="242"/>
      <c r="G923" s="85"/>
      <c r="H923" s="88"/>
      <c r="J923" s="11"/>
    </row>
    <row r="924" spans="1:10">
      <c r="A924" s="50">
        <f>A922+1</f>
        <v>405</v>
      </c>
      <c r="B924" s="80" t="s">
        <v>2167</v>
      </c>
      <c r="C924" s="226"/>
      <c r="D924" s="93" t="s">
        <v>1772</v>
      </c>
      <c r="E924" s="90" t="s">
        <v>408</v>
      </c>
      <c r="F924" s="187">
        <v>1</v>
      </c>
      <c r="G924" s="181"/>
      <c r="H924" s="88">
        <f t="shared" ref="H924:H929" si="89">F924*G924</f>
        <v>0</v>
      </c>
      <c r="J924" s="11"/>
    </row>
    <row r="925" spans="1:10" s="12" customFormat="1">
      <c r="A925" s="50">
        <f t="shared" ref="A925:A929" si="90">A924+1</f>
        <v>406</v>
      </c>
      <c r="B925" s="80" t="s">
        <v>2168</v>
      </c>
      <c r="C925" s="227"/>
      <c r="D925" s="93" t="s">
        <v>1773</v>
      </c>
      <c r="E925" s="90" t="s">
        <v>408</v>
      </c>
      <c r="F925" s="187">
        <v>1</v>
      </c>
      <c r="G925" s="181"/>
      <c r="H925" s="88">
        <f t="shared" si="89"/>
        <v>0</v>
      </c>
    </row>
    <row r="926" spans="1:10">
      <c r="A926" s="50">
        <f t="shared" si="90"/>
        <v>407</v>
      </c>
      <c r="B926" s="80" t="s">
        <v>2169</v>
      </c>
      <c r="C926" s="226"/>
      <c r="D926" s="93" t="s">
        <v>1774</v>
      </c>
      <c r="E926" s="90" t="s">
        <v>408</v>
      </c>
      <c r="F926" s="187">
        <v>1</v>
      </c>
      <c r="G926" s="181"/>
      <c r="H926" s="88">
        <f>F926*G926</f>
        <v>0</v>
      </c>
      <c r="J926" s="11"/>
    </row>
    <row r="927" spans="1:10" s="12" customFormat="1">
      <c r="A927" s="50">
        <f t="shared" si="90"/>
        <v>408</v>
      </c>
      <c r="B927" s="80" t="s">
        <v>2170</v>
      </c>
      <c r="C927" s="227"/>
      <c r="D927" s="93" t="s">
        <v>1775</v>
      </c>
      <c r="E927" s="90" t="s">
        <v>408</v>
      </c>
      <c r="F927" s="187">
        <v>4</v>
      </c>
      <c r="G927" s="181"/>
      <c r="H927" s="88">
        <f t="shared" si="89"/>
        <v>0</v>
      </c>
    </row>
    <row r="928" spans="1:10" s="19" customFormat="1">
      <c r="A928" s="50">
        <f t="shared" si="90"/>
        <v>409</v>
      </c>
      <c r="B928" s="80" t="s">
        <v>2171</v>
      </c>
      <c r="C928" s="226"/>
      <c r="D928" s="93" t="s">
        <v>1776</v>
      </c>
      <c r="E928" s="90" t="s">
        <v>408</v>
      </c>
      <c r="F928" s="187">
        <v>2</v>
      </c>
      <c r="G928" s="181"/>
      <c r="H928" s="88">
        <f>F928*G928</f>
        <v>0</v>
      </c>
    </row>
    <row r="929" spans="1:10">
      <c r="A929" s="50">
        <f t="shared" si="90"/>
        <v>410</v>
      </c>
      <c r="B929" s="80" t="s">
        <v>2172</v>
      </c>
      <c r="C929" s="226"/>
      <c r="D929" s="93" t="s">
        <v>1777</v>
      </c>
      <c r="E929" s="90" t="s">
        <v>408</v>
      </c>
      <c r="F929" s="187">
        <v>2</v>
      </c>
      <c r="G929" s="181"/>
      <c r="H929" s="88">
        <f t="shared" si="89"/>
        <v>0</v>
      </c>
      <c r="J929" s="11"/>
    </row>
    <row r="930" spans="1:10">
      <c r="A930" s="92"/>
      <c r="B930" s="80" t="s">
        <v>2173</v>
      </c>
      <c r="C930" s="226"/>
      <c r="D930" s="89" t="s">
        <v>1778</v>
      </c>
      <c r="E930" s="85"/>
      <c r="F930" s="242"/>
      <c r="G930" s="85"/>
      <c r="H930" s="88"/>
      <c r="J930" s="11"/>
    </row>
    <row r="931" spans="1:10">
      <c r="A931" s="50">
        <f>A929+1</f>
        <v>411</v>
      </c>
      <c r="B931" s="80" t="s">
        <v>2174</v>
      </c>
      <c r="C931" s="226"/>
      <c r="D931" s="89" t="s">
        <v>1779</v>
      </c>
      <c r="E931" s="90" t="s">
        <v>25</v>
      </c>
      <c r="F931" s="187">
        <v>1271</v>
      </c>
      <c r="G931" s="181"/>
      <c r="H931" s="88">
        <f>F931*G931</f>
        <v>0</v>
      </c>
      <c r="J931" s="11"/>
    </row>
    <row r="932" spans="1:10">
      <c r="A932" s="50"/>
      <c r="B932" s="80" t="s">
        <v>2175</v>
      </c>
      <c r="C932" s="226"/>
      <c r="D932" s="89" t="s">
        <v>1780</v>
      </c>
      <c r="E932" s="85"/>
      <c r="F932" s="242"/>
      <c r="G932" s="85"/>
      <c r="H932" s="88"/>
      <c r="J932" s="11"/>
    </row>
    <row r="933" spans="1:10" s="12" customFormat="1">
      <c r="A933" s="50">
        <f>A931+1</f>
        <v>412</v>
      </c>
      <c r="B933" s="80" t="s">
        <v>2176</v>
      </c>
      <c r="C933" s="227"/>
      <c r="D933" s="89" t="s">
        <v>1781</v>
      </c>
      <c r="E933" s="90" t="s">
        <v>408</v>
      </c>
      <c r="F933" s="187">
        <v>1</v>
      </c>
      <c r="G933" s="181"/>
      <c r="H933" s="88">
        <f>F933*G933</f>
        <v>0</v>
      </c>
    </row>
    <row r="934" spans="1:10">
      <c r="A934" s="50"/>
      <c r="B934" s="80" t="s">
        <v>2177</v>
      </c>
      <c r="C934" s="226"/>
      <c r="D934" s="89" t="s">
        <v>1782</v>
      </c>
      <c r="E934" s="85"/>
      <c r="F934" s="242"/>
      <c r="G934" s="85"/>
      <c r="H934" s="88"/>
      <c r="J934" s="11"/>
    </row>
    <row r="935" spans="1:10" s="12" customFormat="1">
      <c r="A935" s="50">
        <f>A933+1</f>
        <v>413</v>
      </c>
      <c r="B935" s="80" t="s">
        <v>2178</v>
      </c>
      <c r="C935" s="227"/>
      <c r="D935" s="93" t="s">
        <v>1783</v>
      </c>
      <c r="E935" s="90" t="s">
        <v>408</v>
      </c>
      <c r="F935" s="187">
        <v>7</v>
      </c>
      <c r="G935" s="181"/>
      <c r="H935" s="88">
        <f>F935*G935</f>
        <v>0</v>
      </c>
    </row>
    <row r="936" spans="1:10">
      <c r="A936" s="50">
        <f t="shared" ref="A936" si="91">A935+1</f>
        <v>414</v>
      </c>
      <c r="B936" s="80" t="s">
        <v>2179</v>
      </c>
      <c r="C936" s="226"/>
      <c r="D936" s="93" t="s">
        <v>1784</v>
      </c>
      <c r="E936" s="90" t="s">
        <v>408</v>
      </c>
      <c r="F936" s="187">
        <v>5</v>
      </c>
      <c r="G936" s="181"/>
      <c r="H936" s="88">
        <f>F936*G936</f>
        <v>0</v>
      </c>
      <c r="I936" s="17"/>
      <c r="J936" s="11"/>
    </row>
    <row r="937" spans="1:10">
      <c r="A937" s="92"/>
      <c r="B937" s="80" t="s">
        <v>2079</v>
      </c>
      <c r="C937" s="226"/>
      <c r="D937" s="93" t="s">
        <v>1785</v>
      </c>
      <c r="E937" s="85"/>
      <c r="F937" s="85"/>
      <c r="G937" s="242"/>
      <c r="H937" s="88"/>
      <c r="J937" s="11"/>
    </row>
    <row r="938" spans="1:10" s="3" customFormat="1">
      <c r="A938" s="50">
        <f>A936+1</f>
        <v>415</v>
      </c>
      <c r="B938" s="80" t="s">
        <v>2081</v>
      </c>
      <c r="C938" s="225"/>
      <c r="D938" s="93" t="s">
        <v>1708</v>
      </c>
      <c r="E938" s="90" t="s">
        <v>408</v>
      </c>
      <c r="F938" s="187">
        <v>4</v>
      </c>
      <c r="G938" s="181"/>
      <c r="H938" s="88">
        <f>F938*G938</f>
        <v>0</v>
      </c>
    </row>
    <row r="939" spans="1:10" s="12" customFormat="1">
      <c r="A939" s="50">
        <f t="shared" ref="A939:A941" si="92">A938+1</f>
        <v>416</v>
      </c>
      <c r="B939" s="80" t="s">
        <v>2082</v>
      </c>
      <c r="C939" s="227"/>
      <c r="D939" s="93" t="s">
        <v>1709</v>
      </c>
      <c r="E939" s="90" t="s">
        <v>408</v>
      </c>
      <c r="F939" s="187">
        <v>18</v>
      </c>
      <c r="G939" s="181"/>
      <c r="H939" s="88">
        <f>F939*G939</f>
        <v>0</v>
      </c>
      <c r="I939" s="20"/>
    </row>
    <row r="940" spans="1:10" ht="12" customHeight="1">
      <c r="A940" s="50">
        <f t="shared" si="92"/>
        <v>417</v>
      </c>
      <c r="B940" s="80" t="s">
        <v>2084</v>
      </c>
      <c r="C940" s="226"/>
      <c r="D940" s="93" t="s">
        <v>1702</v>
      </c>
      <c r="E940" s="90" t="s">
        <v>408</v>
      </c>
      <c r="F940" s="187">
        <v>12</v>
      </c>
      <c r="G940" s="181"/>
      <c r="H940" s="88">
        <f>F940*G940</f>
        <v>0</v>
      </c>
      <c r="J940" s="11"/>
    </row>
    <row r="941" spans="1:10" s="3" customFormat="1" ht="12" customHeight="1">
      <c r="A941" s="50">
        <f t="shared" si="92"/>
        <v>418</v>
      </c>
      <c r="B941" s="94" t="s">
        <v>2180</v>
      </c>
      <c r="C941" s="225"/>
      <c r="D941" s="96" t="s">
        <v>1704</v>
      </c>
      <c r="E941" s="90" t="s">
        <v>408</v>
      </c>
      <c r="F941" s="187">
        <v>2</v>
      </c>
      <c r="G941" s="181"/>
      <c r="H941" s="88">
        <f>F941*G941</f>
        <v>0</v>
      </c>
    </row>
    <row r="942" spans="1:10" ht="12" customHeight="1">
      <c r="A942" s="50"/>
      <c r="B942" s="99" t="s">
        <v>2161</v>
      </c>
      <c r="C942" s="226"/>
      <c r="D942" s="198" t="s">
        <v>1766</v>
      </c>
      <c r="E942" s="199"/>
      <c r="F942" s="214"/>
      <c r="G942" s="214"/>
      <c r="H942" s="200">
        <f>SUM(H920:H941)</f>
        <v>0</v>
      </c>
      <c r="J942" s="11"/>
    </row>
    <row r="943" spans="1:10" ht="12" customHeight="1">
      <c r="A943" s="50"/>
      <c r="B943" s="94" t="s">
        <v>2181</v>
      </c>
      <c r="C943" s="226"/>
      <c r="D943" s="95" t="s">
        <v>1786</v>
      </c>
      <c r="E943" s="86"/>
      <c r="F943" s="86"/>
      <c r="G943" s="86"/>
      <c r="H943" s="87"/>
      <c r="J943" s="11"/>
    </row>
    <row r="944" spans="1:10" ht="12" customHeight="1">
      <c r="A944" s="50"/>
      <c r="B944" s="94" t="s">
        <v>2182</v>
      </c>
      <c r="C944" s="226"/>
      <c r="D944" s="100" t="s">
        <v>1787</v>
      </c>
      <c r="E944" s="85"/>
      <c r="F944" s="85"/>
      <c r="G944" s="85"/>
      <c r="H944" s="88"/>
      <c r="J944" s="11"/>
    </row>
    <row r="945" spans="1:10" ht="12" customHeight="1">
      <c r="A945" s="50">
        <f>A941+1</f>
        <v>419</v>
      </c>
      <c r="B945" s="94" t="s">
        <v>2183</v>
      </c>
      <c r="C945" s="226"/>
      <c r="D945" s="97" t="s">
        <v>1788</v>
      </c>
      <c r="E945" s="90" t="s">
        <v>408</v>
      </c>
      <c r="F945" s="187">
        <v>5</v>
      </c>
      <c r="G945" s="181"/>
      <c r="H945" s="88">
        <f>F945*G945</f>
        <v>0</v>
      </c>
      <c r="J945" s="11"/>
    </row>
    <row r="946" spans="1:10" ht="12" customHeight="1">
      <c r="A946" s="50"/>
      <c r="B946" s="94" t="s">
        <v>2181</v>
      </c>
      <c r="C946" s="226"/>
      <c r="D946" s="198" t="s">
        <v>1786</v>
      </c>
      <c r="E946" s="199"/>
      <c r="F946" s="214"/>
      <c r="G946" s="214"/>
      <c r="H946" s="200">
        <f>SUM(H945:H945)</f>
        <v>0</v>
      </c>
      <c r="J946" s="11"/>
    </row>
    <row r="947" spans="1:10" ht="12" customHeight="1">
      <c r="A947" s="50"/>
      <c r="B947" s="80" t="s">
        <v>2184</v>
      </c>
      <c r="C947" s="226"/>
      <c r="D947" s="84" t="s">
        <v>1789</v>
      </c>
      <c r="E947" s="85"/>
      <c r="F947" s="86"/>
      <c r="G947" s="242"/>
      <c r="H947" s="88"/>
      <c r="J947" s="11"/>
    </row>
    <row r="948" spans="1:10" ht="12" customHeight="1">
      <c r="A948" s="50"/>
      <c r="B948" s="80" t="s">
        <v>2185</v>
      </c>
      <c r="C948" s="226"/>
      <c r="D948" s="84" t="s">
        <v>1790</v>
      </c>
      <c r="E948" s="85"/>
      <c r="F948" s="86"/>
      <c r="G948" s="242"/>
      <c r="H948" s="88"/>
      <c r="J948" s="11"/>
    </row>
    <row r="949" spans="1:10" ht="12" customHeight="1">
      <c r="A949" s="50"/>
      <c r="B949" s="80" t="s">
        <v>2186</v>
      </c>
      <c r="C949" s="226"/>
      <c r="D949" s="93" t="s">
        <v>1791</v>
      </c>
      <c r="E949" s="85"/>
      <c r="F949" s="85"/>
      <c r="G949" s="242"/>
      <c r="H949" s="88"/>
      <c r="J949" s="11"/>
    </row>
    <row r="950" spans="1:10" ht="12" customHeight="1">
      <c r="A950" s="50">
        <f>A945+1</f>
        <v>420</v>
      </c>
      <c r="B950" s="80" t="s">
        <v>2187</v>
      </c>
      <c r="C950" s="226"/>
      <c r="D950" s="93" t="s">
        <v>1792</v>
      </c>
      <c r="E950" s="90" t="s">
        <v>46</v>
      </c>
      <c r="F950" s="187">
        <v>10</v>
      </c>
      <c r="G950" s="181"/>
      <c r="H950" s="88">
        <f t="shared" ref="H950:H955" si="93">F950*G950</f>
        <v>0</v>
      </c>
      <c r="J950" s="11"/>
    </row>
    <row r="951" spans="1:10" ht="12" customHeight="1">
      <c r="A951" s="50">
        <f t="shared" ref="A951:A955" si="94">A950+1</f>
        <v>421</v>
      </c>
      <c r="B951" s="80" t="s">
        <v>2188</v>
      </c>
      <c r="C951" s="226"/>
      <c r="D951" s="93" t="s">
        <v>1793</v>
      </c>
      <c r="E951" s="90" t="s">
        <v>46</v>
      </c>
      <c r="F951" s="187">
        <v>15</v>
      </c>
      <c r="G951" s="181"/>
      <c r="H951" s="88">
        <f t="shared" si="93"/>
        <v>0</v>
      </c>
      <c r="J951" s="11"/>
    </row>
    <row r="952" spans="1:10" ht="12" customHeight="1">
      <c r="A952" s="50">
        <f t="shared" si="94"/>
        <v>422</v>
      </c>
      <c r="B952" s="80" t="s">
        <v>2189</v>
      </c>
      <c r="C952" s="226"/>
      <c r="D952" s="93" t="s">
        <v>1794</v>
      </c>
      <c r="E952" s="90" t="s">
        <v>46</v>
      </c>
      <c r="F952" s="187">
        <v>12</v>
      </c>
      <c r="G952" s="181"/>
      <c r="H952" s="88">
        <f t="shared" si="93"/>
        <v>0</v>
      </c>
      <c r="J952" s="11"/>
    </row>
    <row r="953" spans="1:10" ht="12" customHeight="1">
      <c r="A953" s="50">
        <f t="shared" si="94"/>
        <v>423</v>
      </c>
      <c r="B953" s="80" t="s">
        <v>2190</v>
      </c>
      <c r="C953" s="226"/>
      <c r="D953" s="93" t="s">
        <v>1745</v>
      </c>
      <c r="E953" s="90" t="s">
        <v>46</v>
      </c>
      <c r="F953" s="187">
        <v>34</v>
      </c>
      <c r="G953" s="181"/>
      <c r="H953" s="88">
        <f t="shared" si="93"/>
        <v>0</v>
      </c>
      <c r="J953" s="11"/>
    </row>
    <row r="954" spans="1:10" ht="12" customHeight="1">
      <c r="A954" s="50">
        <f t="shared" si="94"/>
        <v>424</v>
      </c>
      <c r="B954" s="80" t="s">
        <v>2191</v>
      </c>
      <c r="C954" s="226"/>
      <c r="D954" s="93" t="s">
        <v>1795</v>
      </c>
      <c r="E954" s="90" t="s">
        <v>46</v>
      </c>
      <c r="F954" s="187">
        <v>56</v>
      </c>
      <c r="G954" s="181"/>
      <c r="H954" s="88">
        <f t="shared" si="93"/>
        <v>0</v>
      </c>
      <c r="J954" s="11"/>
    </row>
    <row r="955" spans="1:10" ht="12" customHeight="1">
      <c r="A955" s="50">
        <f t="shared" si="94"/>
        <v>425</v>
      </c>
      <c r="B955" s="80" t="s">
        <v>2192</v>
      </c>
      <c r="C955" s="226"/>
      <c r="D955" s="93" t="s">
        <v>1796</v>
      </c>
      <c r="E955" s="90" t="s">
        <v>46</v>
      </c>
      <c r="F955" s="187">
        <v>35</v>
      </c>
      <c r="G955" s="181"/>
      <c r="H955" s="88">
        <f t="shared" si="93"/>
        <v>0</v>
      </c>
      <c r="J955" s="11"/>
    </row>
    <row r="956" spans="1:10" ht="12" customHeight="1">
      <c r="A956" s="50"/>
      <c r="B956" s="80" t="s">
        <v>2193</v>
      </c>
      <c r="C956" s="226"/>
      <c r="D956" s="93" t="s">
        <v>1797</v>
      </c>
      <c r="E956" s="85"/>
      <c r="F956" s="85"/>
      <c r="G956" s="242"/>
      <c r="H956" s="88"/>
      <c r="J956" s="11"/>
    </row>
    <row r="957" spans="1:10" ht="12" customHeight="1">
      <c r="A957" s="50">
        <f>A955+1</f>
        <v>426</v>
      </c>
      <c r="B957" s="80" t="s">
        <v>2194</v>
      </c>
      <c r="C957" s="226"/>
      <c r="D957" s="93" t="s">
        <v>1798</v>
      </c>
      <c r="E957" s="90" t="s">
        <v>46</v>
      </c>
      <c r="F957" s="187">
        <v>72</v>
      </c>
      <c r="G957" s="181"/>
      <c r="H957" s="88">
        <f>F957*G957</f>
        <v>0</v>
      </c>
      <c r="J957" s="11"/>
    </row>
    <row r="958" spans="1:10" ht="12" customHeight="1">
      <c r="A958" s="50">
        <f t="shared" ref="A958:A959" si="95">A957+1</f>
        <v>427</v>
      </c>
      <c r="B958" s="80" t="s">
        <v>2195</v>
      </c>
      <c r="C958" s="226"/>
      <c r="D958" s="93" t="s">
        <v>1799</v>
      </c>
      <c r="E958" s="90" t="s">
        <v>46</v>
      </c>
      <c r="F958" s="187">
        <v>194</v>
      </c>
      <c r="G958" s="181"/>
      <c r="H958" s="88">
        <f>F958*G958</f>
        <v>0</v>
      </c>
      <c r="J958" s="11"/>
    </row>
    <row r="959" spans="1:10" ht="12" customHeight="1">
      <c r="A959" s="50">
        <f t="shared" si="95"/>
        <v>428</v>
      </c>
      <c r="B959" s="80" t="s">
        <v>2196</v>
      </c>
      <c r="C959" s="226"/>
      <c r="D959" s="93" t="s">
        <v>1800</v>
      </c>
      <c r="E959" s="90" t="s">
        <v>46</v>
      </c>
      <c r="F959" s="187">
        <v>372</v>
      </c>
      <c r="G959" s="181"/>
      <c r="H959" s="88">
        <f>F959*G959</f>
        <v>0</v>
      </c>
      <c r="J959" s="11"/>
    </row>
    <row r="960" spans="1:10" ht="12" customHeight="1">
      <c r="A960" s="50"/>
      <c r="B960" s="94" t="s">
        <v>2197</v>
      </c>
      <c r="C960" s="226"/>
      <c r="D960" s="96" t="s">
        <v>1801</v>
      </c>
      <c r="E960" s="85"/>
      <c r="F960" s="85"/>
      <c r="G960" s="85"/>
      <c r="H960" s="88"/>
      <c r="J960" s="11"/>
    </row>
    <row r="961" spans="1:10" ht="12" customHeight="1">
      <c r="A961" s="50">
        <f>A959+1</f>
        <v>429</v>
      </c>
      <c r="B961" s="94" t="s">
        <v>2198</v>
      </c>
      <c r="C961" s="226"/>
      <c r="D961" s="96" t="s">
        <v>1802</v>
      </c>
      <c r="E961" s="85" t="s">
        <v>46</v>
      </c>
      <c r="F961" s="187">
        <v>166</v>
      </c>
      <c r="G961" s="181"/>
      <c r="H961" s="88">
        <f>F961*G961</f>
        <v>0</v>
      </c>
      <c r="J961" s="11"/>
    </row>
    <row r="962" spans="1:10" ht="12" customHeight="1">
      <c r="A962" s="50"/>
      <c r="B962" s="80" t="s">
        <v>2199</v>
      </c>
      <c r="C962" s="226"/>
      <c r="D962" s="84" t="s">
        <v>1803</v>
      </c>
      <c r="E962" s="85"/>
      <c r="F962" s="86"/>
      <c r="G962" s="242"/>
      <c r="H962" s="88"/>
      <c r="J962" s="11"/>
    </row>
    <row r="963" spans="1:10" ht="12" customHeight="1">
      <c r="A963" s="50"/>
      <c r="B963" s="80" t="s">
        <v>2200</v>
      </c>
      <c r="C963" s="226"/>
      <c r="D963" s="89" t="s">
        <v>1804</v>
      </c>
      <c r="E963" s="85"/>
      <c r="F963" s="85"/>
      <c r="G963" s="242"/>
      <c r="H963" s="88"/>
      <c r="J963" s="11"/>
    </row>
    <row r="964" spans="1:10">
      <c r="A964" s="50">
        <f>A961+1</f>
        <v>430</v>
      </c>
      <c r="B964" s="80" t="s">
        <v>2201</v>
      </c>
      <c r="C964" s="226"/>
      <c r="D964" s="93" t="s">
        <v>1805</v>
      </c>
      <c r="E964" s="90" t="s">
        <v>46</v>
      </c>
      <c r="F964" s="187">
        <v>8</v>
      </c>
      <c r="G964" s="181"/>
      <c r="H964" s="88">
        <f t="shared" ref="H964:H971" si="96">F964*G964</f>
        <v>0</v>
      </c>
      <c r="J964" s="11"/>
    </row>
    <row r="965" spans="1:10">
      <c r="A965" s="50">
        <f t="shared" ref="A965:A971" si="97">A964+1</f>
        <v>431</v>
      </c>
      <c r="B965" s="80" t="s">
        <v>2202</v>
      </c>
      <c r="C965" s="226"/>
      <c r="D965" s="93" t="s">
        <v>1806</v>
      </c>
      <c r="E965" s="90" t="s">
        <v>46</v>
      </c>
      <c r="F965" s="187">
        <v>10</v>
      </c>
      <c r="G965" s="181"/>
      <c r="H965" s="88">
        <f t="shared" si="96"/>
        <v>0</v>
      </c>
      <c r="J965" s="11"/>
    </row>
    <row r="966" spans="1:10">
      <c r="A966" s="50">
        <f t="shared" si="97"/>
        <v>432</v>
      </c>
      <c r="B966" s="80" t="s">
        <v>2203</v>
      </c>
      <c r="C966" s="226"/>
      <c r="D966" s="93" t="s">
        <v>1807</v>
      </c>
      <c r="E966" s="90" t="s">
        <v>46</v>
      </c>
      <c r="F966" s="187">
        <v>88</v>
      </c>
      <c r="G966" s="181"/>
      <c r="H966" s="88">
        <f t="shared" si="96"/>
        <v>0</v>
      </c>
      <c r="J966" s="11"/>
    </row>
    <row r="967" spans="1:10">
      <c r="A967" s="50">
        <f t="shared" si="97"/>
        <v>433</v>
      </c>
      <c r="B967" s="80" t="s">
        <v>2204</v>
      </c>
      <c r="C967" s="226"/>
      <c r="D967" s="93" t="s">
        <v>1808</v>
      </c>
      <c r="E967" s="90" t="s">
        <v>46</v>
      </c>
      <c r="F967" s="187">
        <v>312</v>
      </c>
      <c r="G967" s="181"/>
      <c r="H967" s="88">
        <f t="shared" si="96"/>
        <v>0</v>
      </c>
      <c r="J967" s="11"/>
    </row>
    <row r="968" spans="1:10">
      <c r="A968" s="50">
        <f t="shared" si="97"/>
        <v>434</v>
      </c>
      <c r="B968" s="80" t="s">
        <v>2205</v>
      </c>
      <c r="C968" s="226"/>
      <c r="D968" s="93" t="s">
        <v>1809</v>
      </c>
      <c r="E968" s="90" t="s">
        <v>46</v>
      </c>
      <c r="F968" s="187">
        <v>354</v>
      </c>
      <c r="G968" s="181"/>
      <c r="H968" s="88">
        <f t="shared" si="96"/>
        <v>0</v>
      </c>
      <c r="J968" s="11"/>
    </row>
    <row r="969" spans="1:10">
      <c r="A969" s="50">
        <f t="shared" si="97"/>
        <v>435</v>
      </c>
      <c r="B969" s="80" t="s">
        <v>2206</v>
      </c>
      <c r="C969" s="226"/>
      <c r="D969" s="93" t="s">
        <v>1810</v>
      </c>
      <c r="E969" s="90" t="s">
        <v>46</v>
      </c>
      <c r="F969" s="187">
        <v>192</v>
      </c>
      <c r="G969" s="181"/>
      <c r="H969" s="88">
        <f t="shared" si="96"/>
        <v>0</v>
      </c>
      <c r="J969" s="11"/>
    </row>
    <row r="970" spans="1:10">
      <c r="A970" s="50">
        <f t="shared" si="97"/>
        <v>436</v>
      </c>
      <c r="B970" s="80" t="s">
        <v>2207</v>
      </c>
      <c r="C970" s="226"/>
      <c r="D970" s="93" t="s">
        <v>1811</v>
      </c>
      <c r="E970" s="90" t="s">
        <v>46</v>
      </c>
      <c r="F970" s="187">
        <v>14</v>
      </c>
      <c r="G970" s="181"/>
      <c r="H970" s="88">
        <f t="shared" si="96"/>
        <v>0</v>
      </c>
      <c r="J970" s="11"/>
    </row>
    <row r="971" spans="1:10">
      <c r="A971" s="50">
        <f t="shared" si="97"/>
        <v>437</v>
      </c>
      <c r="B971" s="80" t="s">
        <v>2208</v>
      </c>
      <c r="C971" s="226"/>
      <c r="D971" s="93" t="s">
        <v>1812</v>
      </c>
      <c r="E971" s="90" t="s">
        <v>46</v>
      </c>
      <c r="F971" s="187">
        <v>96</v>
      </c>
      <c r="G971" s="181"/>
      <c r="H971" s="88">
        <f t="shared" si="96"/>
        <v>0</v>
      </c>
      <c r="J971" s="11"/>
    </row>
    <row r="972" spans="1:10">
      <c r="A972" s="50"/>
      <c r="B972" s="80" t="s">
        <v>2209</v>
      </c>
      <c r="C972" s="226"/>
      <c r="D972" s="84" t="s">
        <v>1813</v>
      </c>
      <c r="E972" s="85"/>
      <c r="F972" s="86"/>
      <c r="G972" s="242"/>
      <c r="H972" s="88"/>
      <c r="J972" s="11"/>
    </row>
    <row r="973" spans="1:10">
      <c r="A973" s="50"/>
      <c r="B973" s="80" t="s">
        <v>2210</v>
      </c>
      <c r="C973" s="226"/>
      <c r="D973" s="93" t="s">
        <v>1814</v>
      </c>
      <c r="E973" s="85"/>
      <c r="F973" s="85"/>
      <c r="G973" s="242"/>
      <c r="H973" s="88"/>
      <c r="J973" s="11"/>
    </row>
    <row r="974" spans="1:10">
      <c r="A974" s="50">
        <f>A971+1</f>
        <v>438</v>
      </c>
      <c r="B974" s="80" t="s">
        <v>2211</v>
      </c>
      <c r="C974" s="226"/>
      <c r="D974" s="93" t="s">
        <v>1815</v>
      </c>
      <c r="E974" s="90" t="s">
        <v>46</v>
      </c>
      <c r="F974" s="187">
        <v>10</v>
      </c>
      <c r="G974" s="181"/>
      <c r="H974" s="88">
        <f t="shared" ref="H974:H982" si="98">F974*G974</f>
        <v>0</v>
      </c>
      <c r="J974" s="11"/>
    </row>
    <row r="975" spans="1:10">
      <c r="A975" s="50">
        <f t="shared" ref="A975:A982" si="99">A974+1</f>
        <v>439</v>
      </c>
      <c r="B975" s="80" t="s">
        <v>2212</v>
      </c>
      <c r="C975" s="226"/>
      <c r="D975" s="93" t="s">
        <v>1816</v>
      </c>
      <c r="E975" s="90" t="s">
        <v>46</v>
      </c>
      <c r="F975" s="187">
        <v>15</v>
      </c>
      <c r="G975" s="181"/>
      <c r="H975" s="88">
        <f t="shared" si="98"/>
        <v>0</v>
      </c>
      <c r="J975" s="11"/>
    </row>
    <row r="976" spans="1:10">
      <c r="A976" s="50">
        <f t="shared" si="99"/>
        <v>440</v>
      </c>
      <c r="B976" s="80" t="s">
        <v>2213</v>
      </c>
      <c r="C976" s="226"/>
      <c r="D976" s="93" t="s">
        <v>1817</v>
      </c>
      <c r="E976" s="90" t="s">
        <v>46</v>
      </c>
      <c r="F976" s="187">
        <v>12</v>
      </c>
      <c r="G976" s="181"/>
      <c r="H976" s="88">
        <f t="shared" si="98"/>
        <v>0</v>
      </c>
      <c r="J976" s="11"/>
    </row>
    <row r="977" spans="1:10">
      <c r="A977" s="50">
        <f t="shared" si="99"/>
        <v>441</v>
      </c>
      <c r="B977" s="80" t="s">
        <v>2214</v>
      </c>
      <c r="C977" s="226"/>
      <c r="D977" s="93" t="s">
        <v>1818</v>
      </c>
      <c r="E977" s="90" t="s">
        <v>46</v>
      </c>
      <c r="F977" s="187">
        <v>34</v>
      </c>
      <c r="G977" s="181"/>
      <c r="H977" s="88">
        <f t="shared" si="98"/>
        <v>0</v>
      </c>
      <c r="J977" s="11"/>
    </row>
    <row r="978" spans="1:10">
      <c r="A978" s="50">
        <f t="shared" si="99"/>
        <v>442</v>
      </c>
      <c r="B978" s="80" t="s">
        <v>2215</v>
      </c>
      <c r="C978" s="226"/>
      <c r="D978" s="93" t="s">
        <v>1819</v>
      </c>
      <c r="E978" s="90" t="s">
        <v>46</v>
      </c>
      <c r="F978" s="187">
        <v>56</v>
      </c>
      <c r="G978" s="181"/>
      <c r="H978" s="88">
        <f t="shared" si="98"/>
        <v>0</v>
      </c>
      <c r="J978" s="11"/>
    </row>
    <row r="979" spans="1:10">
      <c r="A979" s="50">
        <f t="shared" si="99"/>
        <v>443</v>
      </c>
      <c r="B979" s="80" t="s">
        <v>2216</v>
      </c>
      <c r="C979" s="226"/>
      <c r="D979" s="93" t="s">
        <v>1820</v>
      </c>
      <c r="E979" s="90" t="s">
        <v>46</v>
      </c>
      <c r="F979" s="187">
        <v>35</v>
      </c>
      <c r="G979" s="181"/>
      <c r="H979" s="88">
        <f t="shared" si="98"/>
        <v>0</v>
      </c>
      <c r="J979" s="11"/>
    </row>
    <row r="980" spans="1:10">
      <c r="A980" s="50">
        <f t="shared" si="99"/>
        <v>444</v>
      </c>
      <c r="B980" s="80" t="s">
        <v>2217</v>
      </c>
      <c r="C980" s="226"/>
      <c r="D980" s="93" t="s">
        <v>1821</v>
      </c>
      <c r="E980" s="90" t="s">
        <v>46</v>
      </c>
      <c r="F980" s="187">
        <v>72</v>
      </c>
      <c r="G980" s="181"/>
      <c r="H980" s="88">
        <f t="shared" si="98"/>
        <v>0</v>
      </c>
      <c r="J980" s="11"/>
    </row>
    <row r="981" spans="1:10">
      <c r="A981" s="50">
        <f t="shared" si="99"/>
        <v>445</v>
      </c>
      <c r="B981" s="80" t="s">
        <v>2218</v>
      </c>
      <c r="C981" s="226"/>
      <c r="D981" s="93" t="s">
        <v>1822</v>
      </c>
      <c r="E981" s="90" t="s">
        <v>46</v>
      </c>
      <c r="F981" s="187">
        <v>194</v>
      </c>
      <c r="G981" s="181"/>
      <c r="H981" s="88">
        <f t="shared" si="98"/>
        <v>0</v>
      </c>
      <c r="J981" s="11"/>
    </row>
    <row r="982" spans="1:10">
      <c r="A982" s="50">
        <f t="shared" si="99"/>
        <v>446</v>
      </c>
      <c r="B982" s="80" t="s">
        <v>2219</v>
      </c>
      <c r="C982" s="226"/>
      <c r="D982" s="93" t="s">
        <v>1823</v>
      </c>
      <c r="E982" s="90" t="s">
        <v>46</v>
      </c>
      <c r="F982" s="187">
        <v>334</v>
      </c>
      <c r="G982" s="181"/>
      <c r="H982" s="88">
        <f t="shared" si="98"/>
        <v>0</v>
      </c>
      <c r="J982" s="11"/>
    </row>
    <row r="983" spans="1:10">
      <c r="A983" s="50"/>
      <c r="B983" s="80" t="s">
        <v>2184</v>
      </c>
      <c r="C983" s="226"/>
      <c r="D983" s="198" t="s">
        <v>1789</v>
      </c>
      <c r="E983" s="199"/>
      <c r="F983" s="214"/>
      <c r="G983" s="214"/>
      <c r="H983" s="200">
        <f>SUM(H948:H982)</f>
        <v>0</v>
      </c>
      <c r="J983" s="11"/>
    </row>
    <row r="984" spans="1:10">
      <c r="A984" s="50"/>
      <c r="B984" s="80" t="s">
        <v>2220</v>
      </c>
      <c r="C984" s="226"/>
      <c r="D984" s="84" t="s">
        <v>1824</v>
      </c>
      <c r="E984" s="85"/>
      <c r="F984" s="86"/>
      <c r="G984" s="242"/>
      <c r="H984" s="88"/>
      <c r="J984" s="11"/>
    </row>
    <row r="985" spans="1:10">
      <c r="A985" s="50"/>
      <c r="B985" s="80" t="s">
        <v>2221</v>
      </c>
      <c r="C985" s="226"/>
      <c r="D985" s="84" t="s">
        <v>1825</v>
      </c>
      <c r="E985" s="85"/>
      <c r="F985" s="86"/>
      <c r="G985" s="242"/>
      <c r="H985" s="88"/>
      <c r="J985" s="11"/>
    </row>
    <row r="986" spans="1:10">
      <c r="A986" s="50"/>
      <c r="B986" s="80" t="s">
        <v>2222</v>
      </c>
      <c r="C986" s="226"/>
      <c r="D986" s="93" t="s">
        <v>1826</v>
      </c>
      <c r="E986" s="85"/>
      <c r="F986" s="85"/>
      <c r="G986" s="242"/>
      <c r="H986" s="88"/>
      <c r="J986" s="11"/>
    </row>
    <row r="987" spans="1:10">
      <c r="A987" s="50">
        <f>A982+1</f>
        <v>447</v>
      </c>
      <c r="B987" s="80" t="s">
        <v>2223</v>
      </c>
      <c r="C987" s="226"/>
      <c r="D987" s="93" t="s">
        <v>1793</v>
      </c>
      <c r="E987" s="90" t="s">
        <v>1827</v>
      </c>
      <c r="F987" s="187">
        <v>25</v>
      </c>
      <c r="G987" s="181"/>
      <c r="H987" s="88">
        <f>F987*G987</f>
        <v>0</v>
      </c>
      <c r="J987" s="11"/>
    </row>
    <row r="988" spans="1:10">
      <c r="A988" s="50">
        <f t="shared" ref="A988:A991" si="100">A987+1</f>
        <v>448</v>
      </c>
      <c r="B988" s="80" t="s">
        <v>2224</v>
      </c>
      <c r="C988" s="226"/>
      <c r="D988" s="93" t="s">
        <v>1794</v>
      </c>
      <c r="E988" s="90" t="s">
        <v>1827</v>
      </c>
      <c r="F988" s="187">
        <v>12</v>
      </c>
      <c r="G988" s="181"/>
      <c r="H988" s="88">
        <f>F988*G988</f>
        <v>0</v>
      </c>
      <c r="J988" s="11"/>
    </row>
    <row r="989" spans="1:10">
      <c r="A989" s="50">
        <f t="shared" si="100"/>
        <v>449</v>
      </c>
      <c r="B989" s="80" t="s">
        <v>2225</v>
      </c>
      <c r="C989" s="226"/>
      <c r="D989" s="93" t="s">
        <v>1745</v>
      </c>
      <c r="E989" s="90" t="s">
        <v>1827</v>
      </c>
      <c r="F989" s="187">
        <v>34</v>
      </c>
      <c r="G989" s="181"/>
      <c r="H989" s="88">
        <f>F989*G989</f>
        <v>0</v>
      </c>
      <c r="J989" s="11"/>
    </row>
    <row r="990" spans="1:10">
      <c r="A990" s="50">
        <f t="shared" si="100"/>
        <v>450</v>
      </c>
      <c r="B990" s="80" t="s">
        <v>2226</v>
      </c>
      <c r="C990" s="226"/>
      <c r="D990" s="93" t="s">
        <v>1795</v>
      </c>
      <c r="E990" s="90" t="s">
        <v>1827</v>
      </c>
      <c r="F990" s="187">
        <v>56</v>
      </c>
      <c r="G990" s="181"/>
      <c r="H990" s="88">
        <f>F990*G990</f>
        <v>0</v>
      </c>
      <c r="J990" s="11"/>
    </row>
    <row r="991" spans="1:10">
      <c r="A991" s="50">
        <f t="shared" si="100"/>
        <v>451</v>
      </c>
      <c r="B991" s="80" t="s">
        <v>2227</v>
      </c>
      <c r="C991" s="226"/>
      <c r="D991" s="93" t="s">
        <v>1796</v>
      </c>
      <c r="E991" s="90" t="s">
        <v>1827</v>
      </c>
      <c r="F991" s="187">
        <v>35</v>
      </c>
      <c r="G991" s="181"/>
      <c r="H991" s="88">
        <f>F991*G991</f>
        <v>0</v>
      </c>
      <c r="J991" s="11"/>
    </row>
    <row r="992" spans="1:10">
      <c r="A992" s="50"/>
      <c r="B992" s="80" t="s">
        <v>2228</v>
      </c>
      <c r="C992" s="226"/>
      <c r="D992" s="93" t="s">
        <v>1828</v>
      </c>
      <c r="E992" s="85"/>
      <c r="F992" s="85"/>
      <c r="G992" s="242"/>
      <c r="H992" s="88"/>
      <c r="J992" s="11"/>
    </row>
    <row r="993" spans="1:10">
      <c r="A993" s="50">
        <f>A991+1</f>
        <v>452</v>
      </c>
      <c r="B993" s="80" t="s">
        <v>2229</v>
      </c>
      <c r="C993" s="226"/>
      <c r="D993" s="93" t="s">
        <v>1829</v>
      </c>
      <c r="E993" s="90" t="s">
        <v>46</v>
      </c>
      <c r="F993" s="187">
        <v>72</v>
      </c>
      <c r="G993" s="181"/>
      <c r="H993" s="88">
        <f>F993*G993</f>
        <v>0</v>
      </c>
      <c r="J993" s="11"/>
    </row>
    <row r="994" spans="1:10">
      <c r="A994" s="50">
        <f t="shared" ref="A994:A995" si="101">A993+1</f>
        <v>453</v>
      </c>
      <c r="B994" s="80" t="s">
        <v>2230</v>
      </c>
      <c r="C994" s="226"/>
      <c r="D994" s="93" t="s">
        <v>1830</v>
      </c>
      <c r="E994" s="90" t="s">
        <v>46</v>
      </c>
      <c r="F994" s="187">
        <v>194</v>
      </c>
      <c r="G994" s="181"/>
      <c r="H994" s="88">
        <f>F994*G994</f>
        <v>0</v>
      </c>
      <c r="J994" s="11"/>
    </row>
    <row r="995" spans="1:10">
      <c r="A995" s="50">
        <f t="shared" si="101"/>
        <v>454</v>
      </c>
      <c r="B995" s="80" t="s">
        <v>2231</v>
      </c>
      <c r="C995" s="226"/>
      <c r="D995" s="93" t="s">
        <v>1831</v>
      </c>
      <c r="E995" s="90" t="s">
        <v>46</v>
      </c>
      <c r="F995" s="187">
        <v>270</v>
      </c>
      <c r="G995" s="181"/>
      <c r="H995" s="88">
        <f>F995*G995</f>
        <v>0</v>
      </c>
      <c r="J995" s="11"/>
    </row>
    <row r="996" spans="1:10">
      <c r="A996" s="50"/>
      <c r="B996" s="80" t="s">
        <v>2232</v>
      </c>
      <c r="C996" s="226"/>
      <c r="D996" s="93" t="s">
        <v>1832</v>
      </c>
      <c r="E996" s="85"/>
      <c r="F996" s="85"/>
      <c r="G996" s="242"/>
      <c r="H996" s="88"/>
      <c r="J996" s="11"/>
    </row>
    <row r="997" spans="1:10">
      <c r="A997" s="50">
        <f>A995+1</f>
        <v>455</v>
      </c>
      <c r="B997" s="94" t="s">
        <v>2233</v>
      </c>
      <c r="C997" s="226"/>
      <c r="D997" s="96" t="s">
        <v>1833</v>
      </c>
      <c r="E997" s="90" t="s">
        <v>25</v>
      </c>
      <c r="F997" s="187">
        <v>43</v>
      </c>
      <c r="G997" s="181"/>
      <c r="H997" s="88">
        <f>F997*G997</f>
        <v>0</v>
      </c>
      <c r="J997" s="11"/>
    </row>
    <row r="998" spans="1:10">
      <c r="A998" s="50">
        <f t="shared" ref="A998" si="102">A997+1</f>
        <v>456</v>
      </c>
      <c r="B998" s="80" t="s">
        <v>2234</v>
      </c>
      <c r="C998" s="226"/>
      <c r="D998" s="93" t="s">
        <v>1834</v>
      </c>
      <c r="E998" s="90" t="s">
        <v>25</v>
      </c>
      <c r="F998" s="187">
        <v>14</v>
      </c>
      <c r="G998" s="181"/>
      <c r="H998" s="88">
        <f>F998*G998</f>
        <v>0</v>
      </c>
      <c r="J998" s="11"/>
    </row>
    <row r="999" spans="1:10">
      <c r="A999" s="50"/>
      <c r="B999" s="80" t="s">
        <v>2235</v>
      </c>
      <c r="C999" s="226"/>
      <c r="D999" s="84" t="s">
        <v>1835</v>
      </c>
      <c r="E999" s="85"/>
      <c r="F999" s="86"/>
      <c r="G999" s="242"/>
      <c r="H999" s="88"/>
      <c r="J999" s="11"/>
    </row>
    <row r="1000" spans="1:10">
      <c r="A1000" s="50"/>
      <c r="B1000" s="80" t="s">
        <v>2236</v>
      </c>
      <c r="C1000" s="226"/>
      <c r="D1000" s="93" t="s">
        <v>1836</v>
      </c>
      <c r="E1000" s="85"/>
      <c r="F1000" s="85"/>
      <c r="G1000" s="242"/>
      <c r="H1000" s="88"/>
      <c r="J1000" s="11"/>
    </row>
    <row r="1001" spans="1:10">
      <c r="A1001" s="50">
        <f>A998+1</f>
        <v>457</v>
      </c>
      <c r="B1001" s="80" t="s">
        <v>2237</v>
      </c>
      <c r="C1001" s="226"/>
      <c r="D1001" s="93" t="s">
        <v>1792</v>
      </c>
      <c r="E1001" s="90" t="s">
        <v>46</v>
      </c>
      <c r="F1001" s="187">
        <v>8</v>
      </c>
      <c r="G1001" s="181"/>
      <c r="H1001" s="88">
        <f>F1001*G1001</f>
        <v>0</v>
      </c>
      <c r="J1001" s="11"/>
    </row>
    <row r="1002" spans="1:10">
      <c r="A1002" s="50">
        <f t="shared" ref="A1002:A1003" si="103">A1001+1</f>
        <v>458</v>
      </c>
      <c r="B1002" s="80" t="s">
        <v>2238</v>
      </c>
      <c r="C1002" s="226"/>
      <c r="D1002" s="93" t="s">
        <v>1793</v>
      </c>
      <c r="E1002" s="90" t="s">
        <v>46</v>
      </c>
      <c r="F1002" s="187">
        <v>10</v>
      </c>
      <c r="G1002" s="181"/>
      <c r="H1002" s="88">
        <f>F1002*G1002</f>
        <v>0</v>
      </c>
      <c r="J1002" s="11"/>
    </row>
    <row r="1003" spans="1:10">
      <c r="A1003" s="50">
        <f t="shared" si="103"/>
        <v>459</v>
      </c>
      <c r="B1003" s="80" t="s">
        <v>2239</v>
      </c>
      <c r="C1003" s="226"/>
      <c r="D1003" s="93" t="s">
        <v>1794</v>
      </c>
      <c r="E1003" s="90" t="s">
        <v>46</v>
      </c>
      <c r="F1003" s="187">
        <v>88</v>
      </c>
      <c r="G1003" s="181"/>
      <c r="H1003" s="88">
        <f>F1003*G1003</f>
        <v>0</v>
      </c>
      <c r="J1003" s="11"/>
    </row>
    <row r="1004" spans="1:10">
      <c r="A1004" s="50"/>
      <c r="B1004" s="80" t="s">
        <v>2240</v>
      </c>
      <c r="C1004" s="226"/>
      <c r="D1004" s="93" t="s">
        <v>1837</v>
      </c>
      <c r="E1004" s="85"/>
      <c r="F1004" s="85"/>
      <c r="G1004" s="242"/>
      <c r="H1004" s="88"/>
      <c r="J1004" s="11"/>
    </row>
    <row r="1005" spans="1:10">
      <c r="A1005" s="50">
        <f>A1003+1</f>
        <v>460</v>
      </c>
      <c r="B1005" s="80" t="s">
        <v>2241</v>
      </c>
      <c r="C1005" s="226"/>
      <c r="D1005" s="93" t="s">
        <v>1745</v>
      </c>
      <c r="E1005" s="90" t="s">
        <v>46</v>
      </c>
      <c r="F1005" s="187">
        <v>312</v>
      </c>
      <c r="G1005" s="181"/>
      <c r="H1005" s="88">
        <f>F1005*G1005</f>
        <v>0</v>
      </c>
      <c r="J1005" s="11"/>
    </row>
    <row r="1006" spans="1:10">
      <c r="A1006" s="50">
        <f t="shared" ref="A1006:A1007" si="104">A1005+1</f>
        <v>461</v>
      </c>
      <c r="B1006" s="80" t="s">
        <v>2242</v>
      </c>
      <c r="C1006" s="226"/>
      <c r="D1006" s="93" t="s">
        <v>1795</v>
      </c>
      <c r="E1006" s="90" t="s">
        <v>46</v>
      </c>
      <c r="F1006" s="187">
        <v>354</v>
      </c>
      <c r="G1006" s="181"/>
      <c r="H1006" s="88">
        <f>F1006*G1006</f>
        <v>0</v>
      </c>
      <c r="J1006" s="11"/>
    </row>
    <row r="1007" spans="1:10">
      <c r="A1007" s="50">
        <f t="shared" si="104"/>
        <v>462</v>
      </c>
      <c r="B1007" s="80" t="s">
        <v>2243</v>
      </c>
      <c r="C1007" s="226"/>
      <c r="D1007" s="93" t="s">
        <v>1796</v>
      </c>
      <c r="E1007" s="90" t="s">
        <v>46</v>
      </c>
      <c r="F1007" s="187">
        <v>192</v>
      </c>
      <c r="G1007" s="181"/>
      <c r="H1007" s="88">
        <f>F1007*G1007</f>
        <v>0</v>
      </c>
      <c r="J1007" s="11"/>
    </row>
    <row r="1008" spans="1:10" ht="24">
      <c r="A1008" s="50"/>
      <c r="B1008" s="80" t="s">
        <v>2244</v>
      </c>
      <c r="C1008" s="226"/>
      <c r="D1008" s="93" t="s">
        <v>1838</v>
      </c>
      <c r="E1008" s="85"/>
      <c r="F1008" s="85"/>
      <c r="G1008" s="242"/>
      <c r="H1008" s="88"/>
      <c r="J1008" s="11"/>
    </row>
    <row r="1009" spans="1:10">
      <c r="A1009" s="50">
        <f>A1007+1</f>
        <v>463</v>
      </c>
      <c r="B1009" s="80" t="s">
        <v>2245</v>
      </c>
      <c r="C1009" s="226"/>
      <c r="D1009" s="89" t="s">
        <v>1821</v>
      </c>
      <c r="E1009" s="90" t="s">
        <v>46</v>
      </c>
      <c r="F1009" s="187">
        <v>14</v>
      </c>
      <c r="G1009" s="181"/>
      <c r="H1009" s="88">
        <f>F1009*G1009</f>
        <v>0</v>
      </c>
      <c r="J1009" s="11"/>
    </row>
    <row r="1010" spans="1:10">
      <c r="A1010" s="50">
        <f t="shared" ref="A1010" si="105">A1009+1</f>
        <v>464</v>
      </c>
      <c r="B1010" s="80" t="s">
        <v>2246</v>
      </c>
      <c r="C1010" s="226"/>
      <c r="D1010" s="89" t="s">
        <v>1839</v>
      </c>
      <c r="E1010" s="90" t="s">
        <v>46</v>
      </c>
      <c r="F1010" s="187">
        <v>96</v>
      </c>
      <c r="G1010" s="181"/>
      <c r="H1010" s="88">
        <f>F1010*G1010</f>
        <v>0</v>
      </c>
      <c r="J1010" s="11"/>
    </row>
    <row r="1011" spans="1:10">
      <c r="A1011" s="50"/>
      <c r="B1011" s="94" t="s">
        <v>2247</v>
      </c>
      <c r="C1011" s="226"/>
      <c r="D1011" s="101" t="s">
        <v>1840</v>
      </c>
      <c r="E1011" s="86"/>
      <c r="F1011" s="86"/>
      <c r="G1011" s="86"/>
      <c r="H1011" s="87"/>
      <c r="J1011" s="11"/>
    </row>
    <row r="1012" spans="1:10" ht="24">
      <c r="A1012" s="50"/>
      <c r="B1012" s="94" t="s">
        <v>2248</v>
      </c>
      <c r="C1012" s="226"/>
      <c r="D1012" s="96" t="s">
        <v>1841</v>
      </c>
      <c r="E1012" s="85"/>
      <c r="F1012" s="85"/>
      <c r="G1012" s="85"/>
      <c r="H1012" s="88"/>
      <c r="J1012" s="11"/>
    </row>
    <row r="1013" spans="1:10">
      <c r="A1013" s="50">
        <f>A1010+41</f>
        <v>505</v>
      </c>
      <c r="B1013" s="94" t="s">
        <v>2249</v>
      </c>
      <c r="C1013" s="226"/>
      <c r="D1013" s="96" t="s">
        <v>1842</v>
      </c>
      <c r="E1013" s="85" t="s">
        <v>46</v>
      </c>
      <c r="F1013" s="187">
        <v>4</v>
      </c>
      <c r="G1013" s="181"/>
      <c r="H1013" s="88">
        <f t="shared" ref="H1013:H1024" si="106">F1013*G1013</f>
        <v>0</v>
      </c>
      <c r="J1013" s="11"/>
    </row>
    <row r="1014" spans="1:10">
      <c r="A1014" s="50">
        <f t="shared" ref="A1014:A1020" si="107">A1013+1</f>
        <v>506</v>
      </c>
      <c r="B1014" s="94" t="s">
        <v>2250</v>
      </c>
      <c r="C1014" s="226"/>
      <c r="D1014" s="96" t="s">
        <v>1843</v>
      </c>
      <c r="E1014" s="85" t="s">
        <v>46</v>
      </c>
      <c r="F1014" s="187">
        <v>22</v>
      </c>
      <c r="G1014" s="181"/>
      <c r="H1014" s="88">
        <f t="shared" si="106"/>
        <v>0</v>
      </c>
      <c r="J1014" s="11"/>
    </row>
    <row r="1015" spans="1:10">
      <c r="A1015" s="50">
        <f t="shared" si="107"/>
        <v>507</v>
      </c>
      <c r="B1015" s="94" t="s">
        <v>2251</v>
      </c>
      <c r="C1015" s="226"/>
      <c r="D1015" s="96" t="s">
        <v>1844</v>
      </c>
      <c r="E1015" s="85" t="s">
        <v>46</v>
      </c>
      <c r="F1015" s="187">
        <v>28</v>
      </c>
      <c r="G1015" s="181"/>
      <c r="H1015" s="88">
        <f t="shared" si="106"/>
        <v>0</v>
      </c>
      <c r="J1015" s="11"/>
    </row>
    <row r="1016" spans="1:10">
      <c r="A1016" s="50">
        <f t="shared" si="107"/>
        <v>508</v>
      </c>
      <c r="B1016" s="94" t="s">
        <v>2252</v>
      </c>
      <c r="C1016" s="226"/>
      <c r="D1016" s="96" t="s">
        <v>1845</v>
      </c>
      <c r="E1016" s="85" t="s">
        <v>46</v>
      </c>
      <c r="F1016" s="187">
        <v>18</v>
      </c>
      <c r="G1016" s="181"/>
      <c r="H1016" s="88">
        <f t="shared" si="106"/>
        <v>0</v>
      </c>
      <c r="J1016" s="11"/>
    </row>
    <row r="1017" spans="1:10">
      <c r="A1017" s="50">
        <f t="shared" si="107"/>
        <v>509</v>
      </c>
      <c r="B1017" s="94" t="s">
        <v>2253</v>
      </c>
      <c r="C1017" s="226"/>
      <c r="D1017" s="96" t="s">
        <v>1846</v>
      </c>
      <c r="E1017" s="85" t="s">
        <v>46</v>
      </c>
      <c r="F1017" s="187">
        <v>24</v>
      </c>
      <c r="G1017" s="181"/>
      <c r="H1017" s="88">
        <f t="shared" si="106"/>
        <v>0</v>
      </c>
      <c r="J1017" s="11"/>
    </row>
    <row r="1018" spans="1:10">
      <c r="A1018" s="50">
        <f t="shared" si="107"/>
        <v>510</v>
      </c>
      <c r="B1018" s="94" t="s">
        <v>2254</v>
      </c>
      <c r="C1018" s="226"/>
      <c r="D1018" s="96" t="s">
        <v>1847</v>
      </c>
      <c r="E1018" s="85" t="s">
        <v>46</v>
      </c>
      <c r="F1018" s="187">
        <v>4</v>
      </c>
      <c r="G1018" s="181"/>
      <c r="H1018" s="88">
        <f t="shared" si="106"/>
        <v>0</v>
      </c>
      <c r="J1018" s="11"/>
    </row>
    <row r="1019" spans="1:10">
      <c r="A1019" s="50">
        <f t="shared" si="107"/>
        <v>511</v>
      </c>
      <c r="B1019" s="94" t="s">
        <v>2255</v>
      </c>
      <c r="C1019" s="226"/>
      <c r="D1019" s="96" t="s">
        <v>1848</v>
      </c>
      <c r="E1019" s="85" t="s">
        <v>46</v>
      </c>
      <c r="F1019" s="187">
        <v>22</v>
      </c>
      <c r="G1019" s="181"/>
      <c r="H1019" s="88">
        <f t="shared" si="106"/>
        <v>0</v>
      </c>
      <c r="J1019" s="11"/>
    </row>
    <row r="1020" spans="1:10">
      <c r="A1020" s="50">
        <f t="shared" si="107"/>
        <v>512</v>
      </c>
      <c r="B1020" s="94" t="s">
        <v>2256</v>
      </c>
      <c r="C1020" s="226"/>
      <c r="D1020" s="96" t="s">
        <v>1849</v>
      </c>
      <c r="E1020" s="85" t="s">
        <v>46</v>
      </c>
      <c r="F1020" s="187">
        <v>42</v>
      </c>
      <c r="G1020" s="181"/>
      <c r="H1020" s="88">
        <f t="shared" si="106"/>
        <v>0</v>
      </c>
      <c r="J1020" s="11"/>
    </row>
    <row r="1021" spans="1:10" ht="24">
      <c r="A1021" s="50"/>
      <c r="B1021" s="94" t="s">
        <v>2257</v>
      </c>
      <c r="C1021" s="226"/>
      <c r="D1021" s="96" t="s">
        <v>1841</v>
      </c>
      <c r="E1021" s="85"/>
      <c r="F1021" s="90"/>
      <c r="G1021" s="242"/>
      <c r="H1021" s="88"/>
      <c r="J1021" s="11"/>
    </row>
    <row r="1022" spans="1:10">
      <c r="A1022" s="50">
        <f>A1020+1</f>
        <v>513</v>
      </c>
      <c r="B1022" s="94" t="s">
        <v>2258</v>
      </c>
      <c r="C1022" s="226"/>
      <c r="D1022" s="96" t="s">
        <v>1850</v>
      </c>
      <c r="E1022" s="85" t="s">
        <v>46</v>
      </c>
      <c r="F1022" s="187">
        <v>26</v>
      </c>
      <c r="G1022" s="181"/>
      <c r="H1022" s="88">
        <f t="shared" si="106"/>
        <v>0</v>
      </c>
      <c r="J1022" s="11"/>
    </row>
    <row r="1023" spans="1:10" ht="24">
      <c r="A1023" s="50"/>
      <c r="B1023" s="94" t="s">
        <v>2259</v>
      </c>
      <c r="C1023" s="226"/>
      <c r="D1023" s="96" t="s">
        <v>1841</v>
      </c>
      <c r="E1023" s="85"/>
      <c r="F1023" s="90"/>
      <c r="G1023" s="242"/>
      <c r="H1023" s="88"/>
      <c r="J1023" s="11"/>
    </row>
    <row r="1024" spans="1:10">
      <c r="A1024" s="50">
        <f>A1022+1</f>
        <v>514</v>
      </c>
      <c r="B1024" s="94" t="s">
        <v>2260</v>
      </c>
      <c r="C1024" s="226"/>
      <c r="D1024" s="96" t="s">
        <v>1851</v>
      </c>
      <c r="E1024" s="85" t="s">
        <v>25</v>
      </c>
      <c r="F1024" s="187">
        <v>4</v>
      </c>
      <c r="G1024" s="181"/>
      <c r="H1024" s="88">
        <f t="shared" si="106"/>
        <v>0</v>
      </c>
      <c r="J1024" s="11"/>
    </row>
    <row r="1025" spans="1:10">
      <c r="A1025" s="50"/>
      <c r="B1025" s="80" t="s">
        <v>2220</v>
      </c>
      <c r="C1025" s="226"/>
      <c r="D1025" s="198" t="s">
        <v>1824</v>
      </c>
      <c r="E1025" s="199"/>
      <c r="F1025" s="214"/>
      <c r="G1025" s="214"/>
      <c r="H1025" s="200">
        <f>SUM(H985:H1024)</f>
        <v>0</v>
      </c>
      <c r="J1025" s="11"/>
    </row>
    <row r="1026" spans="1:10">
      <c r="A1026" s="50"/>
      <c r="B1026" s="80" t="s">
        <v>2261</v>
      </c>
      <c r="C1026" s="226"/>
      <c r="D1026" s="102" t="s">
        <v>1852</v>
      </c>
      <c r="E1026" s="85"/>
      <c r="F1026" s="86"/>
      <c r="G1026" s="242"/>
      <c r="H1026" s="88"/>
      <c r="J1026" s="11"/>
    </row>
    <row r="1027" spans="1:10">
      <c r="A1027" s="50"/>
      <c r="B1027" s="80" t="s">
        <v>2262</v>
      </c>
      <c r="C1027" s="226"/>
      <c r="D1027" s="84" t="s">
        <v>1853</v>
      </c>
      <c r="E1027" s="85"/>
      <c r="F1027" s="86"/>
      <c r="G1027" s="242"/>
      <c r="H1027" s="88"/>
      <c r="J1027" s="11"/>
    </row>
    <row r="1028" spans="1:10">
      <c r="A1028" s="50"/>
      <c r="B1028" s="80" t="s">
        <v>2263</v>
      </c>
      <c r="C1028" s="226"/>
      <c r="D1028" s="93" t="s">
        <v>1854</v>
      </c>
      <c r="E1028" s="85"/>
      <c r="F1028" s="85"/>
      <c r="G1028" s="242"/>
      <c r="H1028" s="88"/>
      <c r="J1028" s="11"/>
    </row>
    <row r="1029" spans="1:10">
      <c r="A1029" s="50">
        <f>A1024+1</f>
        <v>515</v>
      </c>
      <c r="B1029" s="80" t="s">
        <v>2264</v>
      </c>
      <c r="C1029" s="226"/>
      <c r="D1029" s="93" t="s">
        <v>1855</v>
      </c>
      <c r="E1029" s="90" t="s">
        <v>408</v>
      </c>
      <c r="F1029" s="187">
        <v>15</v>
      </c>
      <c r="G1029" s="181"/>
      <c r="H1029" s="88">
        <f>F1029*G1029</f>
        <v>0</v>
      </c>
      <c r="J1029" s="11"/>
    </row>
    <row r="1030" spans="1:10">
      <c r="A1030" s="50"/>
      <c r="B1030" s="80" t="s">
        <v>2265</v>
      </c>
      <c r="C1030" s="226"/>
      <c r="D1030" s="89" t="s">
        <v>1856</v>
      </c>
      <c r="E1030" s="85"/>
      <c r="F1030" s="85"/>
      <c r="G1030" s="242"/>
      <c r="H1030" s="88"/>
      <c r="J1030" s="11"/>
    </row>
    <row r="1031" spans="1:10">
      <c r="A1031" s="50">
        <f>A1029+1</f>
        <v>516</v>
      </c>
      <c r="B1031" s="80"/>
      <c r="C1031" s="226"/>
      <c r="D1031" s="89" t="s">
        <v>1856</v>
      </c>
      <c r="E1031" s="90" t="s">
        <v>408</v>
      </c>
      <c r="F1031" s="187">
        <v>1</v>
      </c>
      <c r="G1031" s="181"/>
      <c r="H1031" s="88">
        <f>F1031*G1031</f>
        <v>0</v>
      </c>
      <c r="J1031" s="11"/>
    </row>
    <row r="1032" spans="1:10">
      <c r="A1032" s="50"/>
      <c r="B1032" s="80" t="s">
        <v>2266</v>
      </c>
      <c r="C1032" s="226"/>
      <c r="D1032" s="89" t="s">
        <v>1857</v>
      </c>
      <c r="E1032" s="85"/>
      <c r="F1032" s="85"/>
      <c r="G1032" s="242"/>
      <c r="H1032" s="88"/>
      <c r="J1032" s="11"/>
    </row>
    <row r="1033" spans="1:10">
      <c r="A1033" s="50">
        <f>A1031+1</f>
        <v>517</v>
      </c>
      <c r="B1033" s="80"/>
      <c r="C1033" s="226"/>
      <c r="D1033" s="89" t="s">
        <v>1857</v>
      </c>
      <c r="E1033" s="90" t="s">
        <v>408</v>
      </c>
      <c r="F1033" s="187">
        <v>1</v>
      </c>
      <c r="G1033" s="181"/>
      <c r="H1033" s="88">
        <f>F1033*G1033</f>
        <v>0</v>
      </c>
      <c r="J1033" s="11"/>
    </row>
    <row r="1034" spans="1:10" ht="24">
      <c r="A1034" s="50"/>
      <c r="B1034" s="80" t="s">
        <v>2267</v>
      </c>
      <c r="C1034" s="226"/>
      <c r="D1034" s="89" t="s">
        <v>1858</v>
      </c>
      <c r="E1034" s="85"/>
      <c r="F1034" s="85"/>
      <c r="G1034" s="242"/>
      <c r="H1034" s="88"/>
      <c r="J1034" s="11"/>
    </row>
    <row r="1035" spans="1:10" ht="24">
      <c r="A1035" s="50">
        <f>A1033+1</f>
        <v>518</v>
      </c>
      <c r="B1035" s="80"/>
      <c r="C1035" s="226"/>
      <c r="D1035" s="89" t="s">
        <v>1858</v>
      </c>
      <c r="E1035" s="90" t="s">
        <v>408</v>
      </c>
      <c r="F1035" s="187">
        <v>1</v>
      </c>
      <c r="G1035" s="181"/>
      <c r="H1035" s="88">
        <f>F1035*G1035</f>
        <v>0</v>
      </c>
      <c r="J1035" s="11"/>
    </row>
    <row r="1036" spans="1:10">
      <c r="A1036" s="50"/>
      <c r="B1036" s="80" t="s">
        <v>2268</v>
      </c>
      <c r="C1036" s="226"/>
      <c r="D1036" s="89" t="s">
        <v>1859</v>
      </c>
      <c r="E1036" s="85"/>
      <c r="F1036" s="85"/>
      <c r="G1036" s="242"/>
      <c r="H1036" s="88"/>
      <c r="J1036" s="11"/>
    </row>
    <row r="1037" spans="1:10">
      <c r="A1037" s="50">
        <f>A1035+1</f>
        <v>519</v>
      </c>
      <c r="B1037" s="80"/>
      <c r="C1037" s="226"/>
      <c r="D1037" s="89" t="s">
        <v>1859</v>
      </c>
      <c r="E1037" s="90" t="s">
        <v>408</v>
      </c>
      <c r="F1037" s="187">
        <v>1</v>
      </c>
      <c r="G1037" s="181"/>
      <c r="H1037" s="88">
        <f>F1037*G1037</f>
        <v>0</v>
      </c>
      <c r="J1037" s="11"/>
    </row>
    <row r="1038" spans="1:10" ht="24.75" customHeight="1">
      <c r="A1038" s="50"/>
      <c r="B1038" s="80" t="s">
        <v>2269</v>
      </c>
      <c r="C1038" s="226"/>
      <c r="D1038" s="89" t="s">
        <v>1860</v>
      </c>
      <c r="E1038" s="85"/>
      <c r="F1038" s="85"/>
      <c r="G1038" s="242"/>
      <c r="H1038" s="88"/>
      <c r="J1038" s="11"/>
    </row>
    <row r="1039" spans="1:10" ht="24.75" customHeight="1">
      <c r="A1039" s="50">
        <f>A1037+1</f>
        <v>520</v>
      </c>
      <c r="B1039" s="80"/>
      <c r="C1039" s="226"/>
      <c r="D1039" s="89" t="s">
        <v>1860</v>
      </c>
      <c r="E1039" s="90" t="s">
        <v>408</v>
      </c>
      <c r="F1039" s="187">
        <v>1</v>
      </c>
      <c r="G1039" s="181"/>
      <c r="H1039" s="88">
        <f>F1039*G1039</f>
        <v>0</v>
      </c>
      <c r="J1039" s="11"/>
    </row>
    <row r="1040" spans="1:10" ht="15" customHeight="1">
      <c r="A1040" s="50"/>
      <c r="B1040" s="80" t="s">
        <v>2270</v>
      </c>
      <c r="C1040" s="226"/>
      <c r="D1040" s="84" t="s">
        <v>1861</v>
      </c>
      <c r="E1040" s="85"/>
      <c r="F1040" s="86"/>
      <c r="G1040" s="242"/>
      <c r="H1040" s="88"/>
      <c r="J1040" s="11"/>
    </row>
    <row r="1041" spans="1:10">
      <c r="A1041" s="50"/>
      <c r="B1041" s="80" t="s">
        <v>2271</v>
      </c>
      <c r="C1041" s="226"/>
      <c r="D1041" s="93" t="s">
        <v>1862</v>
      </c>
      <c r="E1041" s="85"/>
      <c r="F1041" s="85"/>
      <c r="G1041" s="242"/>
      <c r="H1041" s="88"/>
      <c r="J1041" s="11"/>
    </row>
    <row r="1042" spans="1:10">
      <c r="A1042" s="50">
        <f>A1039+1</f>
        <v>521</v>
      </c>
      <c r="B1042" s="80" t="s">
        <v>2272</v>
      </c>
      <c r="C1042" s="226"/>
      <c r="D1042" s="93" t="s">
        <v>1863</v>
      </c>
      <c r="E1042" s="90" t="s">
        <v>408</v>
      </c>
      <c r="F1042" s="187">
        <v>15</v>
      </c>
      <c r="G1042" s="181"/>
      <c r="H1042" s="88">
        <f>F1042*G1042</f>
        <v>0</v>
      </c>
      <c r="J1042" s="11"/>
    </row>
    <row r="1043" spans="1:10">
      <c r="A1043" s="50">
        <f t="shared" ref="A1043:A1046" si="108">A1042+1</f>
        <v>522</v>
      </c>
      <c r="B1043" s="80" t="s">
        <v>2273</v>
      </c>
      <c r="C1043" s="226"/>
      <c r="D1043" s="93" t="s">
        <v>1864</v>
      </c>
      <c r="E1043" s="90" t="s">
        <v>408</v>
      </c>
      <c r="F1043" s="187">
        <v>2</v>
      </c>
      <c r="G1043" s="181"/>
      <c r="H1043" s="88">
        <f>F1043*G1043</f>
        <v>0</v>
      </c>
      <c r="J1043" s="11"/>
    </row>
    <row r="1044" spans="1:10">
      <c r="A1044" s="50">
        <f t="shared" si="108"/>
        <v>523</v>
      </c>
      <c r="B1044" s="80" t="s">
        <v>2274</v>
      </c>
      <c r="C1044" s="226"/>
      <c r="D1044" s="93" t="s">
        <v>1865</v>
      </c>
      <c r="E1044" s="90" t="s">
        <v>408</v>
      </c>
      <c r="F1044" s="187">
        <v>3</v>
      </c>
      <c r="G1044" s="181"/>
      <c r="H1044" s="88">
        <f>F1044*G1044</f>
        <v>0</v>
      </c>
      <c r="J1044" s="11"/>
    </row>
    <row r="1045" spans="1:10" ht="15" customHeight="1">
      <c r="A1045" s="50">
        <f t="shared" si="108"/>
        <v>524</v>
      </c>
      <c r="B1045" s="80" t="s">
        <v>2275</v>
      </c>
      <c r="C1045" s="226"/>
      <c r="D1045" s="93" t="s">
        <v>1866</v>
      </c>
      <c r="E1045" s="90" t="s">
        <v>408</v>
      </c>
      <c r="F1045" s="187">
        <v>1</v>
      </c>
      <c r="G1045" s="181"/>
      <c r="H1045" s="88">
        <f>F1045*G1045</f>
        <v>0</v>
      </c>
      <c r="J1045" s="11"/>
    </row>
    <row r="1046" spans="1:10" ht="15" customHeight="1">
      <c r="A1046" s="50">
        <f t="shared" si="108"/>
        <v>525</v>
      </c>
      <c r="B1046" s="80" t="s">
        <v>2276</v>
      </c>
      <c r="C1046" s="226"/>
      <c r="D1046" s="93" t="s">
        <v>1867</v>
      </c>
      <c r="E1046" s="90" t="s">
        <v>408</v>
      </c>
      <c r="F1046" s="187">
        <v>3</v>
      </c>
      <c r="G1046" s="181"/>
      <c r="H1046" s="88">
        <f>F1046*G1046</f>
        <v>0</v>
      </c>
      <c r="J1046" s="11"/>
    </row>
    <row r="1047" spans="1:10" ht="15" customHeight="1">
      <c r="A1047" s="50"/>
      <c r="B1047" s="80" t="s">
        <v>2277</v>
      </c>
      <c r="C1047" s="226"/>
      <c r="D1047" s="84" t="s">
        <v>1868</v>
      </c>
      <c r="E1047" s="85"/>
      <c r="F1047" s="86"/>
      <c r="G1047" s="242"/>
      <c r="H1047" s="88"/>
      <c r="J1047" s="11"/>
    </row>
    <row r="1048" spans="1:10" ht="15" customHeight="1">
      <c r="A1048" s="50"/>
      <c r="B1048" s="80" t="s">
        <v>2278</v>
      </c>
      <c r="C1048" s="226"/>
      <c r="D1048" s="93" t="s">
        <v>1869</v>
      </c>
      <c r="E1048" s="85"/>
      <c r="F1048" s="85"/>
      <c r="G1048" s="242"/>
      <c r="H1048" s="88"/>
      <c r="J1048" s="11"/>
    </row>
    <row r="1049" spans="1:10" ht="15" customHeight="1">
      <c r="A1049" s="50">
        <f>A1046+1</f>
        <v>526</v>
      </c>
      <c r="B1049" s="80" t="s">
        <v>2279</v>
      </c>
      <c r="C1049" s="226"/>
      <c r="D1049" s="93" t="s">
        <v>1870</v>
      </c>
      <c r="E1049" s="90" t="s">
        <v>408</v>
      </c>
      <c r="F1049" s="187">
        <v>1</v>
      </c>
      <c r="G1049" s="181"/>
      <c r="H1049" s="88">
        <f>F1049*G1049</f>
        <v>0</v>
      </c>
      <c r="J1049" s="11"/>
    </row>
    <row r="1050" spans="1:10" ht="15" customHeight="1">
      <c r="A1050" s="50">
        <f t="shared" ref="A1050" si="109">A1049+1</f>
        <v>527</v>
      </c>
      <c r="B1050" s="80" t="s">
        <v>2280</v>
      </c>
      <c r="C1050" s="226"/>
      <c r="D1050" s="93" t="s">
        <v>1727</v>
      </c>
      <c r="E1050" s="90" t="s">
        <v>408</v>
      </c>
      <c r="F1050" s="187">
        <v>5</v>
      </c>
      <c r="G1050" s="181"/>
      <c r="H1050" s="88">
        <f>F1050*G1050</f>
        <v>0</v>
      </c>
      <c r="J1050" s="11"/>
    </row>
    <row r="1051" spans="1:10" ht="15" customHeight="1">
      <c r="A1051" s="50"/>
      <c r="B1051" s="80" t="s">
        <v>2281</v>
      </c>
      <c r="C1051" s="226"/>
      <c r="D1051" s="93" t="s">
        <v>1871</v>
      </c>
      <c r="E1051" s="85"/>
      <c r="F1051" s="85"/>
      <c r="G1051" s="242"/>
      <c r="H1051" s="88"/>
      <c r="J1051" s="11"/>
    </row>
    <row r="1052" spans="1:10" ht="15" customHeight="1">
      <c r="A1052" s="50">
        <f>A1050+1</f>
        <v>528</v>
      </c>
      <c r="B1052" s="80" t="s">
        <v>2282</v>
      </c>
      <c r="C1052" s="226"/>
      <c r="D1052" s="93" t="s">
        <v>1872</v>
      </c>
      <c r="E1052" s="90" t="s">
        <v>408</v>
      </c>
      <c r="F1052" s="187">
        <v>4</v>
      </c>
      <c r="G1052" s="181"/>
      <c r="H1052" s="88">
        <f>F1052*G1052</f>
        <v>0</v>
      </c>
      <c r="J1052" s="11"/>
    </row>
    <row r="1053" spans="1:10" ht="12" customHeight="1">
      <c r="A1053" s="50"/>
      <c r="B1053" s="94" t="s">
        <v>2283</v>
      </c>
      <c r="C1053" s="226"/>
      <c r="D1053" s="96" t="s">
        <v>1873</v>
      </c>
      <c r="E1053" s="85"/>
      <c r="F1053" s="85"/>
      <c r="G1053" s="85"/>
      <c r="H1053" s="88"/>
      <c r="J1053" s="11"/>
    </row>
    <row r="1054" spans="1:10" ht="15" customHeight="1">
      <c r="A1054" s="50">
        <f>A1052+1</f>
        <v>529</v>
      </c>
      <c r="B1054" s="94" t="s">
        <v>2284</v>
      </c>
      <c r="C1054" s="226"/>
      <c r="D1054" s="96" t="s">
        <v>1708</v>
      </c>
      <c r="E1054" s="90" t="s">
        <v>408</v>
      </c>
      <c r="F1054" s="187">
        <v>2</v>
      </c>
      <c r="G1054" s="181"/>
      <c r="H1054" s="88">
        <f>F1054*G1054</f>
        <v>0</v>
      </c>
      <c r="J1054" s="11"/>
    </row>
    <row r="1055" spans="1:10" ht="15" customHeight="1">
      <c r="A1055" s="50">
        <f t="shared" ref="A1055:A1057" si="110">A1054+1</f>
        <v>530</v>
      </c>
      <c r="B1055" s="94" t="s">
        <v>2285</v>
      </c>
      <c r="C1055" s="226"/>
      <c r="D1055" s="96" t="s">
        <v>1709</v>
      </c>
      <c r="E1055" s="90" t="s">
        <v>408</v>
      </c>
      <c r="F1055" s="187">
        <v>9</v>
      </c>
      <c r="G1055" s="181"/>
      <c r="H1055" s="88">
        <f>F1055*G1055</f>
        <v>0</v>
      </c>
      <c r="J1055" s="11"/>
    </row>
    <row r="1056" spans="1:10" ht="15" customHeight="1">
      <c r="A1056" s="50">
        <f t="shared" si="110"/>
        <v>531</v>
      </c>
      <c r="B1056" s="94" t="s">
        <v>2286</v>
      </c>
      <c r="C1056" s="226"/>
      <c r="D1056" s="96" t="s">
        <v>1701</v>
      </c>
      <c r="E1056" s="90" t="s">
        <v>408</v>
      </c>
      <c r="F1056" s="187">
        <v>1</v>
      </c>
      <c r="G1056" s="181"/>
      <c r="H1056" s="88">
        <f>F1056*G1056</f>
        <v>0</v>
      </c>
      <c r="J1056" s="11"/>
    </row>
    <row r="1057" spans="1:10" ht="15" customHeight="1">
      <c r="A1057" s="50">
        <f t="shared" si="110"/>
        <v>532</v>
      </c>
      <c r="B1057" s="94" t="s">
        <v>2287</v>
      </c>
      <c r="C1057" s="226"/>
      <c r="D1057" s="96" t="s">
        <v>1702</v>
      </c>
      <c r="E1057" s="90" t="s">
        <v>408</v>
      </c>
      <c r="F1057" s="187">
        <v>3</v>
      </c>
      <c r="G1057" s="181"/>
      <c r="H1057" s="88">
        <f>F1057*G1057</f>
        <v>0</v>
      </c>
      <c r="J1057" s="11"/>
    </row>
    <row r="1058" spans="1:10">
      <c r="A1058" s="50"/>
      <c r="B1058" s="80" t="s">
        <v>2261</v>
      </c>
      <c r="C1058" s="226"/>
      <c r="D1058" s="198" t="s">
        <v>1852</v>
      </c>
      <c r="E1058" s="199"/>
      <c r="F1058" s="214"/>
      <c r="G1058" s="214"/>
      <c r="H1058" s="200">
        <f>SUM(H1027:H1057)</f>
        <v>0</v>
      </c>
      <c r="J1058" s="11"/>
    </row>
    <row r="1059" spans="1:10">
      <c r="A1059" s="50"/>
      <c r="B1059" s="80">
        <v>13</v>
      </c>
      <c r="C1059" s="226"/>
      <c r="D1059" s="198" t="s">
        <v>1683</v>
      </c>
      <c r="E1059" s="199"/>
      <c r="F1059" s="214"/>
      <c r="G1059" s="214"/>
      <c r="H1059" s="200">
        <f>H905+H917+H942+H983+H1025+H1058+H946</f>
        <v>0</v>
      </c>
      <c r="J1059" s="11"/>
    </row>
    <row r="1060" spans="1:10" ht="12" customHeight="1">
      <c r="A1060" s="50"/>
      <c r="B1060" s="103" t="s">
        <v>2288</v>
      </c>
      <c r="C1060" s="226"/>
      <c r="D1060" s="84" t="s">
        <v>1874</v>
      </c>
      <c r="E1060" s="85"/>
      <c r="F1060" s="86"/>
      <c r="G1060" s="242"/>
      <c r="H1060" s="87"/>
      <c r="J1060" s="11"/>
    </row>
    <row r="1061" spans="1:10" ht="12" customHeight="1">
      <c r="A1061" s="50"/>
      <c r="B1061" s="80" t="s">
        <v>2289</v>
      </c>
      <c r="C1061" s="226"/>
      <c r="D1061" s="84" t="s">
        <v>1875</v>
      </c>
      <c r="E1061" s="85"/>
      <c r="F1061" s="86"/>
      <c r="G1061" s="242"/>
      <c r="H1061" s="88"/>
      <c r="J1061" s="11"/>
    </row>
    <row r="1062" spans="1:10" ht="12" customHeight="1">
      <c r="A1062" s="50"/>
      <c r="B1062" s="80" t="s">
        <v>2290</v>
      </c>
      <c r="C1062" s="226"/>
      <c r="D1062" s="89" t="s">
        <v>1876</v>
      </c>
      <c r="E1062" s="85"/>
      <c r="F1062" s="85"/>
      <c r="G1062" s="242"/>
      <c r="H1062" s="88"/>
      <c r="J1062" s="11"/>
    </row>
    <row r="1063" spans="1:10" ht="12" customHeight="1">
      <c r="A1063" s="50"/>
      <c r="B1063" s="80" t="s">
        <v>2291</v>
      </c>
      <c r="C1063" s="226"/>
      <c r="D1063" s="89" t="s">
        <v>1877</v>
      </c>
      <c r="E1063" s="85"/>
      <c r="F1063" s="86"/>
      <c r="G1063" s="242"/>
      <c r="H1063" s="87"/>
      <c r="J1063" s="11"/>
    </row>
    <row r="1064" spans="1:10" ht="12" customHeight="1">
      <c r="A1064" s="50"/>
      <c r="B1064" s="80"/>
      <c r="C1064" s="226"/>
      <c r="D1064" s="89" t="s">
        <v>1878</v>
      </c>
      <c r="E1064" s="85"/>
      <c r="F1064" s="86"/>
      <c r="G1064" s="242"/>
      <c r="H1064" s="87"/>
      <c r="J1064" s="11"/>
    </row>
    <row r="1065" spans="1:10" ht="12" customHeight="1">
      <c r="A1065" s="50"/>
      <c r="B1065" s="80"/>
      <c r="C1065" s="226"/>
      <c r="D1065" s="89" t="s">
        <v>1879</v>
      </c>
      <c r="E1065" s="85"/>
      <c r="F1065" s="86"/>
      <c r="G1065" s="242"/>
      <c r="H1065" s="87"/>
      <c r="J1065" s="11"/>
    </row>
    <row r="1066" spans="1:10" ht="12" customHeight="1">
      <c r="A1066" s="50"/>
      <c r="B1066" s="80"/>
      <c r="C1066" s="226"/>
      <c r="D1066" s="102" t="s">
        <v>1880</v>
      </c>
      <c r="E1066" s="85"/>
      <c r="F1066" s="86"/>
      <c r="G1066" s="242"/>
      <c r="H1066" s="87"/>
      <c r="J1066" s="11"/>
    </row>
    <row r="1067" spans="1:10" ht="12" customHeight="1">
      <c r="A1067" s="50">
        <f>A1057+1</f>
        <v>533</v>
      </c>
      <c r="B1067" s="80"/>
      <c r="C1067" s="226"/>
      <c r="D1067" s="89" t="s">
        <v>1881</v>
      </c>
      <c r="E1067" s="85"/>
      <c r="F1067" s="182"/>
      <c r="G1067" s="181"/>
      <c r="H1067" s="87"/>
      <c r="J1067" s="11"/>
    </row>
    <row r="1068" spans="1:10" ht="12" customHeight="1">
      <c r="A1068" s="50"/>
      <c r="B1068" s="80" t="s">
        <v>2292</v>
      </c>
      <c r="C1068" s="226"/>
      <c r="D1068" s="93" t="s">
        <v>1882</v>
      </c>
      <c r="E1068" s="85" t="s">
        <v>408</v>
      </c>
      <c r="F1068" s="90">
        <v>3</v>
      </c>
      <c r="G1068" s="242"/>
      <c r="H1068" s="88">
        <f>F1068*G1068</f>
        <v>0</v>
      </c>
      <c r="J1068" s="11"/>
    </row>
    <row r="1069" spans="1:10" ht="12" customHeight="1">
      <c r="A1069" s="50"/>
      <c r="B1069" s="80"/>
      <c r="C1069" s="226"/>
      <c r="D1069" s="104" t="s">
        <v>1879</v>
      </c>
      <c r="E1069" s="85"/>
      <c r="F1069" s="86"/>
      <c r="G1069" s="242"/>
      <c r="H1069" s="87"/>
      <c r="J1069" s="11"/>
    </row>
    <row r="1070" spans="1:10" ht="12" customHeight="1">
      <c r="A1070" s="50"/>
      <c r="B1070" s="80"/>
      <c r="C1070" s="226"/>
      <c r="D1070" s="102" t="s">
        <v>1883</v>
      </c>
      <c r="E1070" s="85"/>
      <c r="F1070" s="86"/>
      <c r="G1070" s="242"/>
      <c r="H1070" s="87"/>
      <c r="J1070" s="11"/>
    </row>
    <row r="1071" spans="1:10" ht="12" customHeight="1">
      <c r="A1071" s="50"/>
      <c r="B1071" s="80"/>
      <c r="C1071" s="226"/>
      <c r="D1071" s="102" t="s">
        <v>1884</v>
      </c>
      <c r="E1071" s="85"/>
      <c r="F1071" s="86"/>
      <c r="G1071" s="242"/>
      <c r="H1071" s="87"/>
      <c r="J1071" s="11"/>
    </row>
    <row r="1072" spans="1:10" ht="12" customHeight="1">
      <c r="A1072" s="50"/>
      <c r="B1072" s="80"/>
      <c r="C1072" s="226"/>
      <c r="D1072" s="89" t="s">
        <v>1885</v>
      </c>
      <c r="E1072" s="85"/>
      <c r="F1072" s="86"/>
      <c r="G1072" s="242"/>
      <c r="H1072" s="87"/>
      <c r="J1072" s="11"/>
    </row>
    <row r="1073" spans="1:10" ht="12" customHeight="1">
      <c r="A1073" s="50">
        <f>A1067+1</f>
        <v>534</v>
      </c>
      <c r="B1073" s="80" t="s">
        <v>2293</v>
      </c>
      <c r="C1073" s="226"/>
      <c r="D1073" s="93" t="s">
        <v>1882</v>
      </c>
      <c r="E1073" s="85" t="s">
        <v>408</v>
      </c>
      <c r="F1073" s="187">
        <v>1</v>
      </c>
      <c r="G1073" s="181"/>
      <c r="H1073" s="88">
        <f>F1073*G1073</f>
        <v>0</v>
      </c>
      <c r="J1073" s="11"/>
    </row>
    <row r="1074" spans="1:10" ht="12" customHeight="1">
      <c r="A1074" s="50"/>
      <c r="B1074" s="80" t="s">
        <v>2294</v>
      </c>
      <c r="C1074" s="226"/>
      <c r="D1074" s="89" t="s">
        <v>1886</v>
      </c>
      <c r="E1074" s="85"/>
      <c r="F1074" s="85"/>
      <c r="G1074" s="242"/>
      <c r="H1074" s="88"/>
      <c r="J1074" s="11"/>
    </row>
    <row r="1075" spans="1:10" ht="12" customHeight="1">
      <c r="A1075" s="50"/>
      <c r="B1075" s="80" t="s">
        <v>2295</v>
      </c>
      <c r="C1075" s="226"/>
      <c r="D1075" s="89" t="s">
        <v>1887</v>
      </c>
      <c r="E1075" s="85"/>
      <c r="F1075" s="86"/>
      <c r="G1075" s="242"/>
      <c r="H1075" s="87"/>
      <c r="J1075" s="11"/>
    </row>
    <row r="1076" spans="1:10" ht="12" customHeight="1">
      <c r="A1076" s="50"/>
      <c r="B1076" s="80"/>
      <c r="C1076" s="226"/>
      <c r="D1076" s="89" t="s">
        <v>1888</v>
      </c>
      <c r="E1076" s="85"/>
      <c r="F1076" s="86"/>
      <c r="G1076" s="242"/>
      <c r="H1076" s="87"/>
      <c r="J1076" s="11"/>
    </row>
    <row r="1077" spans="1:10" ht="12" customHeight="1">
      <c r="A1077" s="50"/>
      <c r="B1077" s="80"/>
      <c r="C1077" s="226"/>
      <c r="D1077" s="89" t="s">
        <v>1889</v>
      </c>
      <c r="E1077" s="85"/>
      <c r="F1077" s="86"/>
      <c r="G1077" s="242"/>
      <c r="H1077" s="87"/>
      <c r="J1077" s="11"/>
    </row>
    <row r="1078" spans="1:10" ht="12" customHeight="1">
      <c r="A1078" s="50">
        <f>A1073+1</f>
        <v>535</v>
      </c>
      <c r="B1078" s="80" t="s">
        <v>2296</v>
      </c>
      <c r="C1078" s="226"/>
      <c r="D1078" s="93" t="s">
        <v>1890</v>
      </c>
      <c r="E1078" s="85" t="s">
        <v>408</v>
      </c>
      <c r="F1078" s="187">
        <v>1</v>
      </c>
      <c r="G1078" s="181"/>
      <c r="H1078" s="88">
        <f>F1078*G1078</f>
        <v>0</v>
      </c>
      <c r="J1078" s="11"/>
    </row>
    <row r="1079" spans="1:10" ht="15" customHeight="1">
      <c r="A1079" s="50"/>
      <c r="B1079" s="80" t="s">
        <v>2297</v>
      </c>
      <c r="C1079" s="226"/>
      <c r="D1079" s="89" t="s">
        <v>1891</v>
      </c>
      <c r="E1079" s="85"/>
      <c r="F1079" s="85"/>
      <c r="G1079" s="242"/>
      <c r="H1079" s="88"/>
      <c r="J1079" s="11"/>
    </row>
    <row r="1080" spans="1:10">
      <c r="A1080" s="50"/>
      <c r="B1080" s="80"/>
      <c r="C1080" s="226"/>
      <c r="D1080" s="89" t="s">
        <v>1892</v>
      </c>
      <c r="E1080" s="85"/>
      <c r="F1080" s="85"/>
      <c r="G1080" s="242"/>
      <c r="H1080" s="88"/>
      <c r="J1080" s="11"/>
    </row>
    <row r="1081" spans="1:10">
      <c r="A1081" s="50">
        <f>A1078+1</f>
        <v>536</v>
      </c>
      <c r="B1081" s="80" t="s">
        <v>2298</v>
      </c>
      <c r="C1081" s="226"/>
      <c r="D1081" s="93" t="s">
        <v>1893</v>
      </c>
      <c r="E1081" s="85" t="s">
        <v>408</v>
      </c>
      <c r="F1081" s="187">
        <v>8</v>
      </c>
      <c r="G1081" s="181"/>
      <c r="H1081" s="88">
        <f>F1081*G1081</f>
        <v>0</v>
      </c>
      <c r="J1081" s="11"/>
    </row>
    <row r="1082" spans="1:10">
      <c r="A1082" s="50"/>
      <c r="B1082" s="80" t="s">
        <v>2299</v>
      </c>
      <c r="C1082" s="226"/>
      <c r="D1082" s="89" t="s">
        <v>1894</v>
      </c>
      <c r="E1082" s="85"/>
      <c r="F1082" s="85"/>
      <c r="G1082" s="242"/>
      <c r="H1082" s="88"/>
      <c r="J1082" s="11"/>
    </row>
    <row r="1083" spans="1:10">
      <c r="A1083" s="50">
        <f>A1081+1</f>
        <v>537</v>
      </c>
      <c r="B1083" s="80" t="s">
        <v>2300</v>
      </c>
      <c r="C1083" s="226"/>
      <c r="D1083" s="93" t="s">
        <v>1895</v>
      </c>
      <c r="E1083" s="85" t="s">
        <v>408</v>
      </c>
      <c r="F1083" s="187">
        <v>6</v>
      </c>
      <c r="G1083" s="181"/>
      <c r="H1083" s="88">
        <f>F1083*G1083</f>
        <v>0</v>
      </c>
      <c r="J1083" s="11"/>
    </row>
    <row r="1084" spans="1:10">
      <c r="A1084" s="50">
        <f t="shared" ref="A1084:A1086" si="111">A1083+1</f>
        <v>538</v>
      </c>
      <c r="B1084" s="80" t="s">
        <v>2301</v>
      </c>
      <c r="C1084" s="226"/>
      <c r="D1084" s="93" t="s">
        <v>1896</v>
      </c>
      <c r="E1084" s="85" t="s">
        <v>408</v>
      </c>
      <c r="F1084" s="187">
        <v>2</v>
      </c>
      <c r="G1084" s="181"/>
      <c r="H1084" s="88">
        <f>F1084*G1084</f>
        <v>0</v>
      </c>
      <c r="J1084" s="11"/>
    </row>
    <row r="1085" spans="1:10">
      <c r="A1085" s="50">
        <f t="shared" si="111"/>
        <v>539</v>
      </c>
      <c r="B1085" s="80" t="s">
        <v>2302</v>
      </c>
      <c r="C1085" s="226"/>
      <c r="D1085" s="93" t="s">
        <v>1897</v>
      </c>
      <c r="E1085" s="85" t="s">
        <v>408</v>
      </c>
      <c r="F1085" s="187">
        <v>2</v>
      </c>
      <c r="G1085" s="181"/>
      <c r="H1085" s="88">
        <f>F1085*G1085</f>
        <v>0</v>
      </c>
      <c r="J1085" s="11"/>
    </row>
    <row r="1086" spans="1:10">
      <c r="A1086" s="50">
        <f t="shared" si="111"/>
        <v>540</v>
      </c>
      <c r="B1086" s="80" t="s">
        <v>2303</v>
      </c>
      <c r="C1086" s="226"/>
      <c r="D1086" s="93" t="s">
        <v>1898</v>
      </c>
      <c r="E1086" s="85" t="s">
        <v>408</v>
      </c>
      <c r="F1086" s="187">
        <v>9</v>
      </c>
      <c r="G1086" s="181"/>
      <c r="H1086" s="88">
        <f>F1086*G1086</f>
        <v>0</v>
      </c>
      <c r="J1086" s="11"/>
    </row>
    <row r="1087" spans="1:10">
      <c r="A1087" s="50"/>
      <c r="B1087" s="80" t="s">
        <v>2304</v>
      </c>
      <c r="C1087" s="226"/>
      <c r="D1087" s="89" t="s">
        <v>1899</v>
      </c>
      <c r="E1087" s="85"/>
      <c r="F1087" s="85"/>
      <c r="G1087" s="242"/>
      <c r="H1087" s="88"/>
      <c r="J1087" s="11"/>
    </row>
    <row r="1088" spans="1:10">
      <c r="A1088" s="50">
        <f>A1086+1</f>
        <v>541</v>
      </c>
      <c r="B1088" s="80" t="s">
        <v>2305</v>
      </c>
      <c r="C1088" s="226"/>
      <c r="D1088" s="93" t="s">
        <v>1900</v>
      </c>
      <c r="E1088" s="85" t="s">
        <v>408</v>
      </c>
      <c r="F1088" s="187">
        <v>1</v>
      </c>
      <c r="G1088" s="181"/>
      <c r="H1088" s="88">
        <f>F1088*G1088</f>
        <v>0</v>
      </c>
      <c r="J1088" s="11"/>
    </row>
    <row r="1089" spans="1:10">
      <c r="A1089" s="50">
        <f t="shared" ref="A1089" si="112">A1088+1</f>
        <v>542</v>
      </c>
      <c r="B1089" s="80" t="s">
        <v>2305</v>
      </c>
      <c r="C1089" s="226"/>
      <c r="D1089" s="93" t="s">
        <v>1901</v>
      </c>
      <c r="E1089" s="85" t="s">
        <v>408</v>
      </c>
      <c r="F1089" s="187">
        <v>1</v>
      </c>
      <c r="G1089" s="181"/>
      <c r="H1089" s="88">
        <f>F1089*G1089</f>
        <v>0</v>
      </c>
      <c r="J1089" s="11"/>
    </row>
    <row r="1090" spans="1:10" ht="24">
      <c r="A1090" s="50"/>
      <c r="B1090" s="80" t="s">
        <v>2306</v>
      </c>
      <c r="C1090" s="226"/>
      <c r="D1090" s="89" t="s">
        <v>1902</v>
      </c>
      <c r="E1090" s="85"/>
      <c r="F1090" s="85"/>
      <c r="G1090" s="242"/>
      <c r="H1090" s="88"/>
      <c r="J1090" s="11"/>
    </row>
    <row r="1091" spans="1:10">
      <c r="A1091" s="50"/>
      <c r="B1091" s="80"/>
      <c r="C1091" s="226"/>
      <c r="D1091" s="89" t="s">
        <v>1903</v>
      </c>
      <c r="E1091" s="85"/>
      <c r="F1091" s="86"/>
      <c r="G1091" s="242"/>
      <c r="H1091" s="87"/>
      <c r="J1091" s="11"/>
    </row>
    <row r="1092" spans="1:10">
      <c r="A1092" s="50">
        <f>A1089+1</f>
        <v>543</v>
      </c>
      <c r="B1092" s="80" t="s">
        <v>2296</v>
      </c>
      <c r="C1092" s="226"/>
      <c r="D1092" s="93" t="s">
        <v>1904</v>
      </c>
      <c r="E1092" s="85" t="s">
        <v>408</v>
      </c>
      <c r="F1092" s="187">
        <v>1</v>
      </c>
      <c r="G1092" s="181"/>
      <c r="H1092" s="88">
        <f>F1092*G1092</f>
        <v>0</v>
      </c>
      <c r="J1092" s="11"/>
    </row>
    <row r="1093" spans="1:10">
      <c r="A1093" s="50"/>
      <c r="B1093" s="80" t="s">
        <v>2307</v>
      </c>
      <c r="C1093" s="226"/>
      <c r="D1093" s="84" t="s">
        <v>1905</v>
      </c>
      <c r="E1093" s="85"/>
      <c r="F1093" s="86"/>
      <c r="G1093" s="242"/>
      <c r="H1093" s="88"/>
      <c r="J1093" s="11"/>
    </row>
    <row r="1094" spans="1:10">
      <c r="A1094" s="50"/>
      <c r="B1094" s="80" t="s">
        <v>2308</v>
      </c>
      <c r="C1094" s="226"/>
      <c r="D1094" s="89" t="s">
        <v>1906</v>
      </c>
      <c r="E1094" s="85"/>
      <c r="F1094" s="85"/>
      <c r="G1094" s="242"/>
      <c r="H1094" s="88"/>
      <c r="J1094" s="11"/>
    </row>
    <row r="1095" spans="1:10">
      <c r="A1095" s="50">
        <f>A1092+1</f>
        <v>544</v>
      </c>
      <c r="B1095" s="80" t="s">
        <v>2309</v>
      </c>
      <c r="C1095" s="226"/>
      <c r="D1095" s="93" t="s">
        <v>1907</v>
      </c>
      <c r="E1095" s="90" t="s">
        <v>1531</v>
      </c>
      <c r="F1095" s="187">
        <v>3205</v>
      </c>
      <c r="G1095" s="181"/>
      <c r="H1095" s="88">
        <f>F1095*G1095</f>
        <v>0</v>
      </c>
      <c r="J1095" s="11"/>
    </row>
    <row r="1096" spans="1:10" ht="24">
      <c r="A1096" s="50"/>
      <c r="B1096" s="80" t="s">
        <v>2310</v>
      </c>
      <c r="C1096" s="226"/>
      <c r="D1096" s="89" t="s">
        <v>1908</v>
      </c>
      <c r="E1096" s="85"/>
      <c r="F1096" s="85"/>
      <c r="G1096" s="242"/>
      <c r="H1096" s="88"/>
      <c r="J1096" s="11"/>
    </row>
    <row r="1097" spans="1:10">
      <c r="A1097" s="50">
        <f>A1095+1</f>
        <v>545</v>
      </c>
      <c r="B1097" s="80" t="s">
        <v>2311</v>
      </c>
      <c r="C1097" s="226"/>
      <c r="D1097" s="93" t="s">
        <v>1909</v>
      </c>
      <c r="E1097" s="85" t="s">
        <v>46</v>
      </c>
      <c r="F1097" s="187">
        <v>215</v>
      </c>
      <c r="G1097" s="181"/>
      <c r="H1097" s="88">
        <f>F1097*G1097</f>
        <v>0</v>
      </c>
      <c r="J1097" s="11"/>
    </row>
    <row r="1098" spans="1:10">
      <c r="A1098" s="50">
        <f t="shared" ref="A1098:A1099" si="113">A1097+1</f>
        <v>546</v>
      </c>
      <c r="B1098" s="80" t="s">
        <v>2312</v>
      </c>
      <c r="C1098" s="226"/>
      <c r="D1098" s="93" t="s">
        <v>1910</v>
      </c>
      <c r="E1098" s="85" t="s">
        <v>46</v>
      </c>
      <c r="F1098" s="187">
        <v>36</v>
      </c>
      <c r="G1098" s="181"/>
      <c r="H1098" s="88">
        <f>F1098*G1098</f>
        <v>0</v>
      </c>
      <c r="J1098" s="11"/>
    </row>
    <row r="1099" spans="1:10">
      <c r="A1099" s="50">
        <f t="shared" si="113"/>
        <v>547</v>
      </c>
      <c r="B1099" s="80" t="s">
        <v>2313</v>
      </c>
      <c r="C1099" s="226"/>
      <c r="D1099" s="93" t="s">
        <v>1911</v>
      </c>
      <c r="E1099" s="85" t="s">
        <v>46</v>
      </c>
      <c r="F1099" s="187">
        <v>104</v>
      </c>
      <c r="G1099" s="181"/>
      <c r="H1099" s="88">
        <f>F1099*G1099</f>
        <v>0</v>
      </c>
      <c r="J1099" s="11"/>
    </row>
    <row r="1100" spans="1:10" ht="24">
      <c r="A1100" s="50"/>
      <c r="B1100" s="80" t="s">
        <v>2314</v>
      </c>
      <c r="C1100" s="226"/>
      <c r="D1100" s="89" t="s">
        <v>1912</v>
      </c>
      <c r="E1100" s="85"/>
      <c r="F1100" s="85"/>
      <c r="G1100" s="242"/>
      <c r="H1100" s="88"/>
      <c r="J1100" s="11"/>
    </row>
    <row r="1101" spans="1:10">
      <c r="A1101" s="50">
        <f>A1099+1</f>
        <v>548</v>
      </c>
      <c r="B1101" s="80" t="s">
        <v>2315</v>
      </c>
      <c r="C1101" s="226"/>
      <c r="D1101" s="93" t="s">
        <v>1913</v>
      </c>
      <c r="E1101" s="90" t="s">
        <v>1531</v>
      </c>
      <c r="F1101" s="187">
        <v>3205</v>
      </c>
      <c r="G1101" s="181"/>
      <c r="H1101" s="88">
        <f>F1101*G1101</f>
        <v>0</v>
      </c>
      <c r="J1101" s="11"/>
    </row>
    <row r="1102" spans="1:10">
      <c r="A1102" s="50"/>
      <c r="B1102" s="80" t="s">
        <v>2316</v>
      </c>
      <c r="C1102" s="226"/>
      <c r="D1102" s="89" t="s">
        <v>1914</v>
      </c>
      <c r="E1102" s="85"/>
      <c r="F1102" s="85"/>
      <c r="G1102" s="242"/>
      <c r="H1102" s="88"/>
      <c r="J1102" s="11"/>
    </row>
    <row r="1103" spans="1:10">
      <c r="A1103" s="50">
        <f>A1101+1</f>
        <v>549</v>
      </c>
      <c r="B1103" s="80" t="s">
        <v>2317</v>
      </c>
      <c r="C1103" s="226"/>
      <c r="D1103" s="93" t="s">
        <v>1915</v>
      </c>
      <c r="E1103" s="85" t="s">
        <v>46</v>
      </c>
      <c r="F1103" s="187">
        <v>324</v>
      </c>
      <c r="G1103" s="181"/>
      <c r="H1103" s="88">
        <f>F1103*G1103</f>
        <v>0</v>
      </c>
      <c r="J1103" s="11"/>
    </row>
    <row r="1104" spans="1:10">
      <c r="A1104" s="50"/>
      <c r="B1104" s="80" t="s">
        <v>2318</v>
      </c>
      <c r="C1104" s="226"/>
      <c r="D1104" s="84" t="s">
        <v>1916</v>
      </c>
      <c r="E1104" s="85"/>
      <c r="F1104" s="86"/>
      <c r="G1104" s="242"/>
      <c r="H1104" s="88"/>
      <c r="J1104" s="11"/>
    </row>
    <row r="1105" spans="1:10">
      <c r="A1105" s="50"/>
      <c r="B1105" s="80" t="s">
        <v>2319</v>
      </c>
      <c r="C1105" s="226"/>
      <c r="D1105" s="89" t="s">
        <v>1917</v>
      </c>
      <c r="E1105" s="85"/>
      <c r="F1105" s="85"/>
      <c r="G1105" s="242"/>
      <c r="H1105" s="88"/>
      <c r="J1105" s="11"/>
    </row>
    <row r="1106" spans="1:10">
      <c r="A1106" s="50">
        <f>A1103+1</f>
        <v>550</v>
      </c>
      <c r="B1106" s="80" t="s">
        <v>2320</v>
      </c>
      <c r="C1106" s="226"/>
      <c r="D1106" s="93" t="s">
        <v>1918</v>
      </c>
      <c r="E1106" s="85" t="s">
        <v>408</v>
      </c>
      <c r="F1106" s="187">
        <v>17</v>
      </c>
      <c r="G1106" s="181"/>
      <c r="H1106" s="88">
        <f t="shared" ref="H1106:H1111" si="114">F1106*G1106</f>
        <v>0</v>
      </c>
      <c r="J1106" s="11"/>
    </row>
    <row r="1107" spans="1:10">
      <c r="A1107" s="50">
        <f t="shared" ref="A1107:A1111" si="115">A1106+1</f>
        <v>551</v>
      </c>
      <c r="B1107" s="80" t="s">
        <v>2321</v>
      </c>
      <c r="C1107" s="226"/>
      <c r="D1107" s="93" t="s">
        <v>1919</v>
      </c>
      <c r="E1107" s="85" t="s">
        <v>408</v>
      </c>
      <c r="F1107" s="187">
        <v>39</v>
      </c>
      <c r="G1107" s="181"/>
      <c r="H1107" s="88">
        <f t="shared" si="114"/>
        <v>0</v>
      </c>
      <c r="J1107" s="11"/>
    </row>
    <row r="1108" spans="1:10">
      <c r="A1108" s="50">
        <f t="shared" si="115"/>
        <v>552</v>
      </c>
      <c r="B1108" s="80" t="s">
        <v>2322</v>
      </c>
      <c r="C1108" s="226"/>
      <c r="D1108" s="93" t="s">
        <v>1920</v>
      </c>
      <c r="E1108" s="85" t="s">
        <v>408</v>
      </c>
      <c r="F1108" s="187">
        <v>3</v>
      </c>
      <c r="G1108" s="181"/>
      <c r="H1108" s="88">
        <f t="shared" si="114"/>
        <v>0</v>
      </c>
      <c r="J1108" s="11"/>
    </row>
    <row r="1109" spans="1:10">
      <c r="A1109" s="50">
        <f t="shared" si="115"/>
        <v>553</v>
      </c>
      <c r="B1109" s="80" t="s">
        <v>2320</v>
      </c>
      <c r="C1109" s="226"/>
      <c r="D1109" s="93" t="s">
        <v>1921</v>
      </c>
      <c r="E1109" s="85" t="s">
        <v>408</v>
      </c>
      <c r="F1109" s="187">
        <v>6</v>
      </c>
      <c r="G1109" s="181"/>
      <c r="H1109" s="88">
        <f t="shared" si="114"/>
        <v>0</v>
      </c>
      <c r="J1109" s="11"/>
    </row>
    <row r="1110" spans="1:10">
      <c r="A1110" s="50">
        <f t="shared" si="115"/>
        <v>554</v>
      </c>
      <c r="B1110" s="80" t="s">
        <v>2321</v>
      </c>
      <c r="C1110" s="226"/>
      <c r="D1110" s="93" t="s">
        <v>1922</v>
      </c>
      <c r="E1110" s="85" t="s">
        <v>408</v>
      </c>
      <c r="F1110" s="187">
        <v>24</v>
      </c>
      <c r="G1110" s="181"/>
      <c r="H1110" s="88">
        <f t="shared" si="114"/>
        <v>0</v>
      </c>
      <c r="J1110" s="11"/>
    </row>
    <row r="1111" spans="1:10">
      <c r="A1111" s="50">
        <f t="shared" si="115"/>
        <v>555</v>
      </c>
      <c r="B1111" s="80" t="s">
        <v>2322</v>
      </c>
      <c r="C1111" s="226"/>
      <c r="D1111" s="93" t="s">
        <v>1923</v>
      </c>
      <c r="E1111" s="85" t="s">
        <v>408</v>
      </c>
      <c r="F1111" s="187">
        <v>7</v>
      </c>
      <c r="G1111" s="181"/>
      <c r="H1111" s="88">
        <f t="shared" si="114"/>
        <v>0</v>
      </c>
      <c r="J1111" s="11"/>
    </row>
    <row r="1112" spans="1:10">
      <c r="A1112" s="50"/>
      <c r="B1112" s="80" t="s">
        <v>2323</v>
      </c>
      <c r="C1112" s="226"/>
      <c r="D1112" s="89" t="s">
        <v>1924</v>
      </c>
      <c r="E1112" s="85"/>
      <c r="F1112" s="85"/>
      <c r="G1112" s="242"/>
      <c r="H1112" s="88"/>
      <c r="J1112" s="11"/>
    </row>
    <row r="1113" spans="1:10" ht="24">
      <c r="A1113" s="50">
        <f>A1111+1</f>
        <v>556</v>
      </c>
      <c r="B1113" s="80" t="s">
        <v>2324</v>
      </c>
      <c r="C1113" s="226"/>
      <c r="D1113" s="93" t="s">
        <v>1925</v>
      </c>
      <c r="E1113" s="85" t="s">
        <v>408</v>
      </c>
      <c r="F1113" s="187">
        <v>270</v>
      </c>
      <c r="G1113" s="181"/>
      <c r="H1113" s="88">
        <f>F1113*G1113</f>
        <v>0</v>
      </c>
      <c r="J1113" s="11"/>
    </row>
    <row r="1114" spans="1:10">
      <c r="A1114" s="50"/>
      <c r="B1114" s="80" t="s">
        <v>2325</v>
      </c>
      <c r="C1114" s="226"/>
      <c r="D1114" s="89" t="s">
        <v>1926</v>
      </c>
      <c r="E1114" s="85"/>
      <c r="F1114" s="85"/>
      <c r="G1114" s="242"/>
      <c r="H1114" s="88"/>
      <c r="J1114" s="11"/>
    </row>
    <row r="1115" spans="1:10">
      <c r="A1115" s="50">
        <f>A1113+1</f>
        <v>557</v>
      </c>
      <c r="B1115" s="80" t="s">
        <v>2326</v>
      </c>
      <c r="C1115" s="226"/>
      <c r="D1115" s="93" t="s">
        <v>1920</v>
      </c>
      <c r="E1115" s="85" t="s">
        <v>408</v>
      </c>
      <c r="F1115" s="187">
        <v>16</v>
      </c>
      <c r="G1115" s="181"/>
      <c r="H1115" s="88">
        <f>F1115*G1115</f>
        <v>0</v>
      </c>
      <c r="J1115" s="11"/>
    </row>
    <row r="1116" spans="1:10">
      <c r="A1116" s="50"/>
      <c r="B1116" s="105" t="s">
        <v>2327</v>
      </c>
      <c r="C1116" s="226"/>
      <c r="D1116" s="84" t="s">
        <v>1927</v>
      </c>
      <c r="E1116" s="85"/>
      <c r="F1116" s="86"/>
      <c r="G1116" s="242"/>
      <c r="H1116" s="88"/>
      <c r="J1116" s="11"/>
    </row>
    <row r="1117" spans="1:10" ht="24">
      <c r="A1117" s="50"/>
      <c r="B1117" s="80" t="s">
        <v>2328</v>
      </c>
      <c r="C1117" s="226"/>
      <c r="D1117" s="89" t="s">
        <v>1928</v>
      </c>
      <c r="E1117" s="85"/>
      <c r="F1117" s="85"/>
      <c r="G1117" s="242"/>
      <c r="H1117" s="88"/>
      <c r="J1117" s="11"/>
    </row>
    <row r="1118" spans="1:10" ht="24">
      <c r="A1118" s="50">
        <f>A1115+1</f>
        <v>558</v>
      </c>
      <c r="B1118" s="80" t="s">
        <v>2329</v>
      </c>
      <c r="C1118" s="226"/>
      <c r="D1118" s="89" t="s">
        <v>1929</v>
      </c>
      <c r="E1118" s="85" t="s">
        <v>408</v>
      </c>
      <c r="F1118" s="187">
        <v>4</v>
      </c>
      <c r="G1118" s="181"/>
      <c r="H1118" s="88">
        <f>F1118*G1118</f>
        <v>0</v>
      </c>
      <c r="J1118" s="11"/>
    </row>
    <row r="1119" spans="1:10">
      <c r="A1119" s="106"/>
      <c r="B1119" s="107"/>
      <c r="C1119" s="230"/>
      <c r="D1119" s="198" t="s">
        <v>1930</v>
      </c>
      <c r="E1119" s="199"/>
      <c r="F1119" s="214"/>
      <c r="G1119" s="214"/>
      <c r="H1119" s="200">
        <f>SUM(H1062:H1118)</f>
        <v>0</v>
      </c>
      <c r="J1119" s="11"/>
    </row>
    <row r="1120" spans="1:10">
      <c r="A1120" s="108"/>
      <c r="B1120" s="107"/>
      <c r="C1120" s="72"/>
      <c r="D1120" s="204" t="s">
        <v>1683</v>
      </c>
      <c r="E1120" s="199"/>
      <c r="F1120" s="214"/>
      <c r="G1120" s="214"/>
      <c r="H1120" s="200">
        <f>H1119+H1059</f>
        <v>0</v>
      </c>
      <c r="J1120" s="11"/>
    </row>
    <row r="1121" spans="1:10">
      <c r="A1121" s="109"/>
      <c r="B1121" s="107"/>
      <c r="C1121" s="72"/>
      <c r="D1121" s="110"/>
      <c r="E1121" s="111"/>
      <c r="F1121" s="188"/>
      <c r="G1121" s="183"/>
      <c r="H1121" s="112"/>
      <c r="J1121" s="11"/>
    </row>
    <row r="1122" spans="1:10">
      <c r="A1122" s="50"/>
      <c r="B1122" s="80" t="s">
        <v>259</v>
      </c>
      <c r="C1122" s="226"/>
      <c r="D1122" s="81" t="s">
        <v>1931</v>
      </c>
      <c r="E1122" s="82"/>
      <c r="F1122" s="239"/>
      <c r="G1122" s="243"/>
      <c r="H1122" s="114"/>
      <c r="J1122" s="11"/>
    </row>
    <row r="1123" spans="1:10">
      <c r="A1123" s="50"/>
      <c r="B1123" s="80" t="s">
        <v>302</v>
      </c>
      <c r="C1123" s="226"/>
      <c r="D1123" s="84" t="s">
        <v>1932</v>
      </c>
      <c r="E1123" s="85"/>
      <c r="F1123" s="86"/>
      <c r="G1123" s="242"/>
      <c r="H1123" s="88"/>
      <c r="J1123" s="11"/>
    </row>
    <row r="1124" spans="1:10">
      <c r="A1124" s="50"/>
      <c r="B1124" s="80" t="s">
        <v>2330</v>
      </c>
      <c r="C1124" s="226"/>
      <c r="D1124" s="84" t="s">
        <v>1933</v>
      </c>
      <c r="E1124" s="85"/>
      <c r="F1124" s="86"/>
      <c r="G1124" s="242"/>
      <c r="H1124" s="88"/>
      <c r="J1124" s="11"/>
    </row>
    <row r="1125" spans="1:10">
      <c r="A1125" s="92"/>
      <c r="B1125" s="94" t="s">
        <v>2331</v>
      </c>
      <c r="C1125" s="226"/>
      <c r="D1125" s="96" t="s">
        <v>1934</v>
      </c>
      <c r="E1125" s="85"/>
      <c r="F1125" s="85"/>
      <c r="G1125" s="242"/>
      <c r="H1125" s="88"/>
      <c r="J1125" s="11"/>
    </row>
    <row r="1126" spans="1:10">
      <c r="A1126" s="50">
        <f>A1118+1</f>
        <v>559</v>
      </c>
      <c r="B1126" s="94" t="s">
        <v>2332</v>
      </c>
      <c r="C1126" s="226"/>
      <c r="D1126" s="96" t="s">
        <v>1935</v>
      </c>
      <c r="E1126" s="90" t="s">
        <v>408</v>
      </c>
      <c r="F1126" s="187">
        <v>1</v>
      </c>
      <c r="G1126" s="181"/>
      <c r="H1126" s="88">
        <f>F1126*G1126</f>
        <v>0</v>
      </c>
      <c r="J1126" s="11"/>
    </row>
    <row r="1127" spans="1:10">
      <c r="A1127" s="50"/>
      <c r="B1127" s="80" t="s">
        <v>2333</v>
      </c>
      <c r="C1127" s="226"/>
      <c r="D1127" s="84" t="s">
        <v>1936</v>
      </c>
      <c r="E1127" s="85"/>
      <c r="F1127" s="86"/>
      <c r="G1127" s="242"/>
      <c r="H1127" s="88"/>
      <c r="J1127" s="11"/>
    </row>
    <row r="1128" spans="1:10">
      <c r="A1128" s="92"/>
      <c r="B1128" s="94" t="s">
        <v>2334</v>
      </c>
      <c r="C1128" s="226"/>
      <c r="D1128" s="96" t="s">
        <v>1937</v>
      </c>
      <c r="E1128" s="85"/>
      <c r="F1128" s="85"/>
      <c r="G1128" s="242"/>
      <c r="H1128" s="88"/>
      <c r="J1128" s="11"/>
    </row>
    <row r="1129" spans="1:10">
      <c r="A1129" s="50">
        <f>A1126+1</f>
        <v>560</v>
      </c>
      <c r="B1129" s="94" t="s">
        <v>2335</v>
      </c>
      <c r="C1129" s="226"/>
      <c r="D1129" s="96" t="s">
        <v>1702</v>
      </c>
      <c r="E1129" s="90" t="s">
        <v>408</v>
      </c>
      <c r="F1129" s="187">
        <v>1</v>
      </c>
      <c r="G1129" s="181"/>
      <c r="H1129" s="88">
        <f>F1129*G1129</f>
        <v>0</v>
      </c>
      <c r="J1129" s="11"/>
    </row>
    <row r="1130" spans="1:10">
      <c r="A1130" s="50"/>
      <c r="B1130" s="80" t="s">
        <v>2336</v>
      </c>
      <c r="C1130" s="226"/>
      <c r="D1130" s="84" t="s">
        <v>1938</v>
      </c>
      <c r="E1130" s="85"/>
      <c r="F1130" s="86"/>
      <c r="G1130" s="242"/>
      <c r="H1130" s="88"/>
      <c r="J1130" s="11"/>
    </row>
    <row r="1131" spans="1:10">
      <c r="A1131" s="50"/>
      <c r="B1131" s="94" t="s">
        <v>2337</v>
      </c>
      <c r="C1131" s="226"/>
      <c r="D1131" s="96" t="s">
        <v>1939</v>
      </c>
      <c r="E1131" s="85"/>
      <c r="F1131" s="85"/>
      <c r="G1131" s="242"/>
      <c r="H1131" s="88"/>
      <c r="J1131" s="11"/>
    </row>
    <row r="1132" spans="1:10">
      <c r="A1132" s="50">
        <f>A1129+1</f>
        <v>561</v>
      </c>
      <c r="B1132" s="94" t="s">
        <v>2338</v>
      </c>
      <c r="C1132" s="226"/>
      <c r="D1132" s="96" t="s">
        <v>1940</v>
      </c>
      <c r="E1132" s="90" t="s">
        <v>408</v>
      </c>
      <c r="F1132" s="187">
        <v>1</v>
      </c>
      <c r="G1132" s="181"/>
      <c r="H1132" s="88">
        <f>F1132*G1132</f>
        <v>0</v>
      </c>
      <c r="J1132" s="11"/>
    </row>
    <row r="1133" spans="1:10">
      <c r="A1133" s="50"/>
      <c r="B1133" s="80" t="s">
        <v>2339</v>
      </c>
      <c r="C1133" s="226"/>
      <c r="D1133" s="84" t="s">
        <v>1699</v>
      </c>
      <c r="E1133" s="85"/>
      <c r="F1133" s="86"/>
      <c r="G1133" s="242"/>
      <c r="H1133" s="88"/>
      <c r="J1133" s="11"/>
    </row>
    <row r="1134" spans="1:10">
      <c r="A1134" s="50"/>
      <c r="B1134" s="94" t="s">
        <v>2340</v>
      </c>
      <c r="C1134" s="226"/>
      <c r="D1134" s="96" t="s">
        <v>1941</v>
      </c>
      <c r="E1134" s="90"/>
      <c r="F1134" s="90"/>
      <c r="G1134" s="242"/>
      <c r="H1134" s="88"/>
      <c r="J1134" s="11"/>
    </row>
    <row r="1135" spans="1:10">
      <c r="A1135" s="50">
        <f>A1132+1</f>
        <v>562</v>
      </c>
      <c r="B1135" s="94" t="s">
        <v>2341</v>
      </c>
      <c r="C1135" s="226"/>
      <c r="D1135" s="96" t="s">
        <v>1704</v>
      </c>
      <c r="E1135" s="90" t="s">
        <v>408</v>
      </c>
      <c r="F1135" s="187">
        <v>2</v>
      </c>
      <c r="G1135" s="181"/>
      <c r="H1135" s="88">
        <f>F1135*G1135</f>
        <v>0</v>
      </c>
      <c r="J1135" s="11"/>
    </row>
    <row r="1136" spans="1:10">
      <c r="A1136" s="50"/>
      <c r="B1136" s="80" t="s">
        <v>2342</v>
      </c>
      <c r="C1136" s="226"/>
      <c r="D1136" s="93" t="s">
        <v>1942</v>
      </c>
      <c r="E1136" s="85"/>
      <c r="F1136" s="85"/>
      <c r="G1136" s="242"/>
      <c r="H1136" s="88"/>
      <c r="J1136" s="11"/>
    </row>
    <row r="1137" spans="1:10">
      <c r="A1137" s="50">
        <f>A1135+1</f>
        <v>563</v>
      </c>
      <c r="B1137" s="80" t="s">
        <v>2343</v>
      </c>
      <c r="C1137" s="226"/>
      <c r="D1137" s="93" t="s">
        <v>1943</v>
      </c>
      <c r="E1137" s="90" t="s">
        <v>408</v>
      </c>
      <c r="F1137" s="187">
        <v>3</v>
      </c>
      <c r="G1137" s="181"/>
      <c r="H1137" s="88">
        <f t="shared" ref="H1137:H1142" si="116">F1137*G1137</f>
        <v>0</v>
      </c>
      <c r="J1137" s="11"/>
    </row>
    <row r="1138" spans="1:10">
      <c r="A1138" s="50">
        <f t="shared" ref="A1138:A1142" si="117">A1137+1</f>
        <v>564</v>
      </c>
      <c r="B1138" s="80" t="s">
        <v>2344</v>
      </c>
      <c r="C1138" s="226"/>
      <c r="D1138" s="93" t="s">
        <v>1944</v>
      </c>
      <c r="E1138" s="90" t="s">
        <v>408</v>
      </c>
      <c r="F1138" s="187">
        <v>4</v>
      </c>
      <c r="G1138" s="181"/>
      <c r="H1138" s="88">
        <f t="shared" si="116"/>
        <v>0</v>
      </c>
      <c r="J1138" s="11"/>
    </row>
    <row r="1139" spans="1:10">
      <c r="A1139" s="50">
        <f t="shared" si="117"/>
        <v>565</v>
      </c>
      <c r="B1139" s="80" t="s">
        <v>2345</v>
      </c>
      <c r="C1139" s="226"/>
      <c r="D1139" s="93" t="s">
        <v>1945</v>
      </c>
      <c r="E1139" s="90" t="s">
        <v>408</v>
      </c>
      <c r="F1139" s="187">
        <v>2</v>
      </c>
      <c r="G1139" s="181"/>
      <c r="H1139" s="88">
        <f t="shared" si="116"/>
        <v>0</v>
      </c>
      <c r="J1139" s="11"/>
    </row>
    <row r="1140" spans="1:10">
      <c r="A1140" s="50">
        <f t="shared" si="117"/>
        <v>566</v>
      </c>
      <c r="B1140" s="80" t="s">
        <v>2346</v>
      </c>
      <c r="C1140" s="226"/>
      <c r="D1140" s="93" t="s">
        <v>1946</v>
      </c>
      <c r="E1140" s="90" t="s">
        <v>408</v>
      </c>
      <c r="F1140" s="187">
        <v>2</v>
      </c>
      <c r="G1140" s="181"/>
      <c r="H1140" s="88">
        <f t="shared" si="116"/>
        <v>0</v>
      </c>
      <c r="J1140" s="11"/>
    </row>
    <row r="1141" spans="1:10">
      <c r="A1141" s="50">
        <f t="shared" si="117"/>
        <v>567</v>
      </c>
      <c r="B1141" s="80" t="s">
        <v>2347</v>
      </c>
      <c r="C1141" s="226"/>
      <c r="D1141" s="93" t="s">
        <v>1947</v>
      </c>
      <c r="E1141" s="90" t="s">
        <v>408</v>
      </c>
      <c r="F1141" s="187">
        <v>4</v>
      </c>
      <c r="G1141" s="181"/>
      <c r="H1141" s="88">
        <f t="shared" si="116"/>
        <v>0</v>
      </c>
      <c r="J1141" s="11"/>
    </row>
    <row r="1142" spans="1:10">
      <c r="A1142" s="50">
        <f t="shared" si="117"/>
        <v>568</v>
      </c>
      <c r="B1142" s="80" t="s">
        <v>2348</v>
      </c>
      <c r="C1142" s="226"/>
      <c r="D1142" s="93" t="s">
        <v>1948</v>
      </c>
      <c r="E1142" s="90" t="s">
        <v>408</v>
      </c>
      <c r="F1142" s="187">
        <v>14</v>
      </c>
      <c r="G1142" s="181"/>
      <c r="H1142" s="88">
        <f t="shared" si="116"/>
        <v>0</v>
      </c>
      <c r="J1142" s="11"/>
    </row>
    <row r="1143" spans="1:10">
      <c r="A1143" s="50"/>
      <c r="B1143" s="80" t="s">
        <v>2349</v>
      </c>
      <c r="C1143" s="226"/>
      <c r="D1143" s="93" t="s">
        <v>1949</v>
      </c>
      <c r="E1143" s="85"/>
      <c r="F1143" s="85"/>
      <c r="G1143" s="242"/>
      <c r="H1143" s="88"/>
      <c r="J1143" s="11"/>
    </row>
    <row r="1144" spans="1:10">
      <c r="A1144" s="50">
        <f>A1142+1</f>
        <v>569</v>
      </c>
      <c r="B1144" s="80" t="s">
        <v>2350</v>
      </c>
      <c r="C1144" s="226"/>
      <c r="D1144" s="93" t="s">
        <v>1943</v>
      </c>
      <c r="E1144" s="90" t="s">
        <v>408</v>
      </c>
      <c r="F1144" s="187">
        <v>1</v>
      </c>
      <c r="G1144" s="181"/>
      <c r="H1144" s="88">
        <f>F1144*G1144</f>
        <v>0</v>
      </c>
      <c r="J1144" s="11"/>
    </row>
    <row r="1145" spans="1:10">
      <c r="A1145" s="50">
        <f t="shared" ref="A1145" si="118">A1144+1</f>
        <v>570</v>
      </c>
      <c r="B1145" s="80" t="s">
        <v>2351</v>
      </c>
      <c r="C1145" s="226"/>
      <c r="D1145" s="93" t="s">
        <v>1944</v>
      </c>
      <c r="E1145" s="90" t="s">
        <v>408</v>
      </c>
      <c r="F1145" s="187">
        <v>1</v>
      </c>
      <c r="G1145" s="181"/>
      <c r="H1145" s="88">
        <f>F1145*G1145</f>
        <v>0</v>
      </c>
      <c r="J1145" s="11"/>
    </row>
    <row r="1146" spans="1:10">
      <c r="A1146" s="50"/>
      <c r="B1146" s="80" t="s">
        <v>2352</v>
      </c>
      <c r="C1146" s="226"/>
      <c r="D1146" s="115" t="s">
        <v>1950</v>
      </c>
      <c r="E1146" s="85"/>
      <c r="F1146" s="242"/>
      <c r="G1146" s="242"/>
      <c r="H1146" s="88"/>
      <c r="J1146" s="11"/>
    </row>
    <row r="1147" spans="1:10">
      <c r="A1147" s="50">
        <f>A1145+1</f>
        <v>571</v>
      </c>
      <c r="B1147" s="80" t="s">
        <v>2353</v>
      </c>
      <c r="C1147" s="226"/>
      <c r="D1147" s="115" t="s">
        <v>1943</v>
      </c>
      <c r="E1147" s="90" t="s">
        <v>408</v>
      </c>
      <c r="F1147" s="187">
        <v>20</v>
      </c>
      <c r="G1147" s="181"/>
      <c r="H1147" s="88">
        <f>F1147*G1147</f>
        <v>0</v>
      </c>
      <c r="J1147" s="11"/>
    </row>
    <row r="1148" spans="1:10">
      <c r="A1148" s="50">
        <f t="shared" ref="A1148" si="119">A1147+1</f>
        <v>572</v>
      </c>
      <c r="B1148" s="80" t="s">
        <v>2354</v>
      </c>
      <c r="C1148" s="226"/>
      <c r="D1148" s="115" t="s">
        <v>1945</v>
      </c>
      <c r="E1148" s="90" t="s">
        <v>408</v>
      </c>
      <c r="F1148" s="187">
        <v>16</v>
      </c>
      <c r="G1148" s="181"/>
      <c r="H1148" s="88">
        <f>F1148*G1148</f>
        <v>0</v>
      </c>
      <c r="J1148" s="11"/>
    </row>
    <row r="1149" spans="1:10">
      <c r="A1149" s="50"/>
      <c r="B1149" s="80" t="s">
        <v>2355</v>
      </c>
      <c r="C1149" s="226"/>
      <c r="D1149" s="93" t="s">
        <v>1710</v>
      </c>
      <c r="E1149" s="85"/>
      <c r="F1149" s="85"/>
      <c r="G1149" s="242"/>
      <c r="H1149" s="88"/>
      <c r="J1149" s="11"/>
    </row>
    <row r="1150" spans="1:10">
      <c r="A1150" s="50">
        <f>A1148+1</f>
        <v>573</v>
      </c>
      <c r="B1150" s="80" t="s">
        <v>2356</v>
      </c>
      <c r="C1150" s="226"/>
      <c r="D1150" s="93" t="s">
        <v>1711</v>
      </c>
      <c r="E1150" s="90" t="s">
        <v>408</v>
      </c>
      <c r="F1150" s="187">
        <v>8</v>
      </c>
      <c r="G1150" s="181"/>
      <c r="H1150" s="88">
        <f>F1150*G1150</f>
        <v>0</v>
      </c>
      <c r="J1150" s="11"/>
    </row>
    <row r="1151" spans="1:10">
      <c r="A1151" s="50">
        <f t="shared" ref="A1151" si="120">A1150+1</f>
        <v>574</v>
      </c>
      <c r="B1151" s="80" t="s">
        <v>2357</v>
      </c>
      <c r="C1151" s="226"/>
      <c r="D1151" s="93" t="s">
        <v>1712</v>
      </c>
      <c r="E1151" s="90" t="s">
        <v>408</v>
      </c>
      <c r="F1151" s="187">
        <v>3</v>
      </c>
      <c r="G1151" s="181"/>
      <c r="H1151" s="88">
        <f>F1151*G1151</f>
        <v>0</v>
      </c>
      <c r="J1151" s="11"/>
    </row>
    <row r="1152" spans="1:10">
      <c r="A1152" s="50"/>
      <c r="B1152" s="80" t="s">
        <v>2358</v>
      </c>
      <c r="C1152" s="226"/>
      <c r="D1152" s="93" t="s">
        <v>1951</v>
      </c>
      <c r="E1152" s="85"/>
      <c r="F1152" s="85"/>
      <c r="G1152" s="242"/>
      <c r="H1152" s="88"/>
      <c r="J1152" s="11"/>
    </row>
    <row r="1153" spans="1:10">
      <c r="A1153" s="50">
        <f>A1151+1</f>
        <v>575</v>
      </c>
      <c r="B1153" s="80" t="s">
        <v>2359</v>
      </c>
      <c r="C1153" s="226"/>
      <c r="D1153" s="93" t="s">
        <v>1952</v>
      </c>
      <c r="E1153" s="90" t="s">
        <v>408</v>
      </c>
      <c r="F1153" s="187">
        <v>88</v>
      </c>
      <c r="G1153" s="181"/>
      <c r="H1153" s="88">
        <f>F1153*G1153</f>
        <v>0</v>
      </c>
      <c r="J1153" s="11"/>
    </row>
    <row r="1154" spans="1:10">
      <c r="A1154" s="92"/>
      <c r="B1154" s="80" t="s">
        <v>2360</v>
      </c>
      <c r="C1154" s="226"/>
      <c r="D1154" s="84" t="s">
        <v>1713</v>
      </c>
      <c r="E1154" s="85"/>
      <c r="F1154" s="86"/>
      <c r="G1154" s="242"/>
      <c r="H1154" s="88"/>
      <c r="J1154" s="11"/>
    </row>
    <row r="1155" spans="1:10">
      <c r="A1155" s="50"/>
      <c r="B1155" s="80" t="s">
        <v>2361</v>
      </c>
      <c r="C1155" s="226"/>
      <c r="D1155" s="93" t="s">
        <v>1714</v>
      </c>
      <c r="E1155" s="85"/>
      <c r="F1155" s="85"/>
      <c r="G1155" s="242"/>
      <c r="H1155" s="88"/>
      <c r="J1155" s="11"/>
    </row>
    <row r="1156" spans="1:10">
      <c r="A1156" s="50">
        <f>A1153+1</f>
        <v>576</v>
      </c>
      <c r="B1156" s="80" t="s">
        <v>2362</v>
      </c>
      <c r="C1156" s="226"/>
      <c r="D1156" s="93" t="s">
        <v>1704</v>
      </c>
      <c r="E1156" s="90" t="s">
        <v>408</v>
      </c>
      <c r="F1156" s="187">
        <v>1</v>
      </c>
      <c r="G1156" s="181"/>
      <c r="H1156" s="88">
        <f>F1156*G1156</f>
        <v>0</v>
      </c>
      <c r="J1156" s="11"/>
    </row>
    <row r="1157" spans="1:10">
      <c r="A1157" s="92"/>
      <c r="B1157" s="80" t="s">
        <v>2363</v>
      </c>
      <c r="C1157" s="226"/>
      <c r="D1157" s="93" t="s">
        <v>1714</v>
      </c>
      <c r="E1157" s="85"/>
      <c r="F1157" s="85"/>
      <c r="G1157" s="242"/>
      <c r="H1157" s="88"/>
      <c r="J1157" s="11"/>
    </row>
    <row r="1158" spans="1:10">
      <c r="A1158" s="50">
        <f>A1156+1</f>
        <v>577</v>
      </c>
      <c r="B1158" s="80" t="s">
        <v>2364</v>
      </c>
      <c r="C1158" s="226"/>
      <c r="D1158" s="93" t="s">
        <v>1707</v>
      </c>
      <c r="E1158" s="90" t="s">
        <v>408</v>
      </c>
      <c r="F1158" s="187">
        <v>2</v>
      </c>
      <c r="G1158" s="181"/>
      <c r="H1158" s="88">
        <f t="shared" ref="H1158:H1163" si="121">F1158*G1158</f>
        <v>0</v>
      </c>
      <c r="J1158" s="11"/>
    </row>
    <row r="1159" spans="1:10">
      <c r="A1159" s="50">
        <f t="shared" ref="A1159:A1163" si="122">A1158+1</f>
        <v>578</v>
      </c>
      <c r="B1159" s="80" t="s">
        <v>2365</v>
      </c>
      <c r="C1159" s="226"/>
      <c r="D1159" s="93" t="s">
        <v>1708</v>
      </c>
      <c r="E1159" s="90" t="s">
        <v>408</v>
      </c>
      <c r="F1159" s="187">
        <v>3</v>
      </c>
      <c r="G1159" s="181"/>
      <c r="H1159" s="88">
        <f t="shared" si="121"/>
        <v>0</v>
      </c>
      <c r="J1159" s="11"/>
    </row>
    <row r="1160" spans="1:10">
      <c r="A1160" s="50">
        <f t="shared" si="122"/>
        <v>579</v>
      </c>
      <c r="B1160" s="80" t="s">
        <v>2366</v>
      </c>
      <c r="C1160" s="226"/>
      <c r="D1160" s="93" t="s">
        <v>1709</v>
      </c>
      <c r="E1160" s="90" t="s">
        <v>408</v>
      </c>
      <c r="F1160" s="187">
        <v>1</v>
      </c>
      <c r="G1160" s="181"/>
      <c r="H1160" s="88">
        <f t="shared" si="121"/>
        <v>0</v>
      </c>
      <c r="J1160" s="11"/>
    </row>
    <row r="1161" spans="1:10">
      <c r="A1161" s="50">
        <f t="shared" si="122"/>
        <v>580</v>
      </c>
      <c r="B1161" s="80" t="s">
        <v>2367</v>
      </c>
      <c r="C1161" s="226"/>
      <c r="D1161" s="93" t="s">
        <v>1701</v>
      </c>
      <c r="E1161" s="90" t="s">
        <v>408</v>
      </c>
      <c r="F1161" s="187">
        <v>1</v>
      </c>
      <c r="G1161" s="181"/>
      <c r="H1161" s="88">
        <f t="shared" si="121"/>
        <v>0</v>
      </c>
      <c r="J1161" s="11"/>
    </row>
    <row r="1162" spans="1:10">
      <c r="A1162" s="50">
        <f t="shared" si="122"/>
        <v>581</v>
      </c>
      <c r="B1162" s="80" t="s">
        <v>2368</v>
      </c>
      <c r="C1162" s="226"/>
      <c r="D1162" s="93" t="s">
        <v>1702</v>
      </c>
      <c r="E1162" s="90" t="s">
        <v>408</v>
      </c>
      <c r="F1162" s="187">
        <v>1</v>
      </c>
      <c r="G1162" s="181"/>
      <c r="H1162" s="88">
        <f t="shared" si="121"/>
        <v>0</v>
      </c>
      <c r="J1162" s="11"/>
    </row>
    <row r="1163" spans="1:10">
      <c r="A1163" s="50">
        <f t="shared" si="122"/>
        <v>582</v>
      </c>
      <c r="B1163" s="80" t="s">
        <v>2369</v>
      </c>
      <c r="C1163" s="226"/>
      <c r="D1163" s="93" t="s">
        <v>1703</v>
      </c>
      <c r="E1163" s="90" t="s">
        <v>408</v>
      </c>
      <c r="F1163" s="187">
        <v>5</v>
      </c>
      <c r="G1163" s="181"/>
      <c r="H1163" s="88">
        <f t="shared" si="121"/>
        <v>0</v>
      </c>
      <c r="J1163" s="11"/>
    </row>
    <row r="1164" spans="1:10">
      <c r="A1164" s="50"/>
      <c r="B1164" s="80" t="s">
        <v>2370</v>
      </c>
      <c r="C1164" s="226"/>
      <c r="D1164" s="84" t="s">
        <v>1953</v>
      </c>
      <c r="E1164" s="85"/>
      <c r="F1164" s="86"/>
      <c r="G1164" s="242"/>
      <c r="H1164" s="88"/>
      <c r="J1164" s="11"/>
    </row>
    <row r="1165" spans="1:10">
      <c r="A1165" s="50"/>
      <c r="B1165" s="80" t="s">
        <v>2371</v>
      </c>
      <c r="C1165" s="226"/>
      <c r="D1165" s="93" t="s">
        <v>1954</v>
      </c>
      <c r="E1165" s="85"/>
      <c r="F1165" s="85"/>
      <c r="G1165" s="242"/>
      <c r="H1165" s="88"/>
      <c r="J1165" s="11"/>
    </row>
    <row r="1166" spans="1:10">
      <c r="A1166" s="50">
        <f>A1163+1</f>
        <v>583</v>
      </c>
      <c r="B1166" s="94" t="s">
        <v>2372</v>
      </c>
      <c r="C1166" s="226"/>
      <c r="D1166" s="96" t="s">
        <v>1955</v>
      </c>
      <c r="E1166" s="90" t="s">
        <v>408</v>
      </c>
      <c r="F1166" s="187">
        <v>1</v>
      </c>
      <c r="G1166" s="181"/>
      <c r="H1166" s="88">
        <f>F1166*G1166</f>
        <v>0</v>
      </c>
      <c r="J1166" s="11"/>
    </row>
    <row r="1167" spans="1:10">
      <c r="A1167" s="50"/>
      <c r="B1167" s="80" t="s">
        <v>2373</v>
      </c>
      <c r="C1167" s="226"/>
      <c r="D1167" s="84" t="s">
        <v>1956</v>
      </c>
      <c r="E1167" s="85"/>
      <c r="F1167" s="86"/>
      <c r="G1167" s="242"/>
      <c r="H1167" s="88"/>
      <c r="J1167" s="11"/>
    </row>
    <row r="1168" spans="1:10">
      <c r="A1168" s="92"/>
      <c r="B1168" s="80" t="s">
        <v>2374</v>
      </c>
      <c r="C1168" s="226"/>
      <c r="D1168" s="93" t="s">
        <v>1957</v>
      </c>
      <c r="E1168" s="85"/>
      <c r="F1168" s="85"/>
      <c r="G1168" s="242"/>
      <c r="H1168" s="88"/>
      <c r="J1168" s="11"/>
    </row>
    <row r="1169" spans="1:10">
      <c r="A1169" s="50">
        <f>A1166+1</f>
        <v>584</v>
      </c>
      <c r="B1169" s="94" t="s">
        <v>2375</v>
      </c>
      <c r="C1169" s="226"/>
      <c r="D1169" s="96" t="s">
        <v>1958</v>
      </c>
      <c r="E1169" s="90" t="s">
        <v>408</v>
      </c>
      <c r="F1169" s="187">
        <v>1</v>
      </c>
      <c r="G1169" s="181"/>
      <c r="H1169" s="88">
        <f>F1169*G1169</f>
        <v>0</v>
      </c>
      <c r="J1169" s="11"/>
    </row>
    <row r="1170" spans="1:10">
      <c r="A1170" s="50"/>
      <c r="B1170" s="80" t="s">
        <v>2376</v>
      </c>
      <c r="C1170" s="226"/>
      <c r="D1170" s="116" t="s">
        <v>1959</v>
      </c>
      <c r="E1170" s="85"/>
      <c r="F1170" s="85"/>
      <c r="G1170" s="242"/>
      <c r="H1170" s="88"/>
      <c r="J1170" s="11"/>
    </row>
    <row r="1171" spans="1:10">
      <c r="A1171" s="50">
        <f>A1169+1</f>
        <v>585</v>
      </c>
      <c r="B1171" s="94" t="s">
        <v>2377</v>
      </c>
      <c r="C1171" s="226"/>
      <c r="D1171" s="96" t="s">
        <v>1960</v>
      </c>
      <c r="E1171" s="90" t="s">
        <v>408</v>
      </c>
      <c r="F1171" s="187">
        <v>2</v>
      </c>
      <c r="G1171" s="181"/>
      <c r="H1171" s="88">
        <f>F1171*G1171</f>
        <v>0</v>
      </c>
      <c r="J1171" s="11"/>
    </row>
    <row r="1172" spans="1:10">
      <c r="A1172" s="50"/>
      <c r="B1172" s="80" t="s">
        <v>2378</v>
      </c>
      <c r="C1172" s="226"/>
      <c r="D1172" s="84" t="s">
        <v>1961</v>
      </c>
      <c r="E1172" s="85"/>
      <c r="F1172" s="86"/>
      <c r="G1172" s="242"/>
      <c r="H1172" s="88"/>
      <c r="J1172" s="11"/>
    </row>
    <row r="1173" spans="1:10">
      <c r="A1173" s="50"/>
      <c r="B1173" s="94" t="s">
        <v>2379</v>
      </c>
      <c r="C1173" s="226"/>
      <c r="D1173" s="96" t="s">
        <v>1962</v>
      </c>
      <c r="E1173" s="85"/>
      <c r="F1173" s="85"/>
      <c r="G1173" s="242"/>
      <c r="H1173" s="88"/>
      <c r="J1173" s="11"/>
    </row>
    <row r="1174" spans="1:10">
      <c r="A1174" s="50">
        <f>A1171+1</f>
        <v>586</v>
      </c>
      <c r="B1174" s="94" t="s">
        <v>2380</v>
      </c>
      <c r="C1174" s="226"/>
      <c r="D1174" s="96" t="s">
        <v>1703</v>
      </c>
      <c r="E1174" s="90" t="s">
        <v>408</v>
      </c>
      <c r="F1174" s="187">
        <v>1</v>
      </c>
      <c r="G1174" s="181"/>
      <c r="H1174" s="88">
        <f>F1174*G1174</f>
        <v>0</v>
      </c>
      <c r="J1174" s="11"/>
    </row>
    <row r="1175" spans="1:10">
      <c r="A1175" s="50"/>
      <c r="B1175" s="80" t="s">
        <v>2381</v>
      </c>
      <c r="C1175" s="226"/>
      <c r="D1175" s="84" t="s">
        <v>1746</v>
      </c>
      <c r="E1175" s="85"/>
      <c r="F1175" s="86"/>
      <c r="G1175" s="242"/>
      <c r="H1175" s="88"/>
      <c r="J1175" s="11"/>
    </row>
    <row r="1176" spans="1:10">
      <c r="A1176" s="92"/>
      <c r="B1176" s="80" t="s">
        <v>2382</v>
      </c>
      <c r="C1176" s="226"/>
      <c r="D1176" s="93" t="s">
        <v>1963</v>
      </c>
      <c r="E1176" s="85"/>
      <c r="F1176" s="85"/>
      <c r="G1176" s="242"/>
      <c r="H1176" s="88"/>
      <c r="J1176" s="11"/>
    </row>
    <row r="1177" spans="1:10">
      <c r="A1177" s="50">
        <f>A1174+1</f>
        <v>587</v>
      </c>
      <c r="B1177" s="94" t="s">
        <v>2383</v>
      </c>
      <c r="C1177" s="226"/>
      <c r="D1177" s="97" t="s">
        <v>1964</v>
      </c>
      <c r="E1177" s="90" t="s">
        <v>408</v>
      </c>
      <c r="F1177" s="187">
        <v>1</v>
      </c>
      <c r="G1177" s="181"/>
      <c r="H1177" s="88">
        <f>F1177*G1177</f>
        <v>0</v>
      </c>
      <c r="J1177" s="11"/>
    </row>
    <row r="1178" spans="1:10">
      <c r="A1178" s="50"/>
      <c r="B1178" s="80" t="s">
        <v>2384</v>
      </c>
      <c r="C1178" s="226"/>
      <c r="D1178" s="84" t="s">
        <v>1965</v>
      </c>
      <c r="E1178" s="85"/>
      <c r="F1178" s="86"/>
      <c r="G1178" s="242"/>
      <c r="H1178" s="88"/>
      <c r="J1178" s="11"/>
    </row>
    <row r="1179" spans="1:10">
      <c r="A1179" s="50"/>
      <c r="B1179" s="80" t="s">
        <v>2385</v>
      </c>
      <c r="C1179" s="226"/>
      <c r="D1179" s="93" t="s">
        <v>1966</v>
      </c>
      <c r="E1179" s="85"/>
      <c r="F1179" s="85"/>
      <c r="G1179" s="242"/>
      <c r="H1179" s="88"/>
      <c r="J1179" s="11"/>
    </row>
    <row r="1180" spans="1:10">
      <c r="A1180" s="50">
        <f>A1177+1</f>
        <v>588</v>
      </c>
      <c r="B1180" s="94" t="s">
        <v>2386</v>
      </c>
      <c r="C1180" s="226"/>
      <c r="D1180" s="96" t="s">
        <v>1967</v>
      </c>
      <c r="E1180" s="90" t="s">
        <v>408</v>
      </c>
      <c r="F1180" s="187">
        <v>1</v>
      </c>
      <c r="G1180" s="181"/>
      <c r="H1180" s="88">
        <f>F1180*G1180</f>
        <v>0</v>
      </c>
      <c r="J1180" s="11"/>
    </row>
    <row r="1181" spans="1:10">
      <c r="A1181" s="92"/>
      <c r="B1181" s="80" t="s">
        <v>2387</v>
      </c>
      <c r="C1181" s="231"/>
      <c r="D1181" s="93" t="s">
        <v>1968</v>
      </c>
      <c r="E1181" s="85"/>
      <c r="F1181" s="85"/>
      <c r="G1181" s="242"/>
      <c r="H1181" s="88"/>
      <c r="J1181" s="11"/>
    </row>
    <row r="1182" spans="1:10">
      <c r="A1182" s="50">
        <f>A1180+1</f>
        <v>589</v>
      </c>
      <c r="B1182" s="94" t="s">
        <v>2388</v>
      </c>
      <c r="C1182" s="232"/>
      <c r="D1182" s="96" t="s">
        <v>1969</v>
      </c>
      <c r="E1182" s="90" t="s">
        <v>408</v>
      </c>
      <c r="F1182" s="187">
        <v>1</v>
      </c>
      <c r="G1182" s="181"/>
      <c r="H1182" s="88">
        <f>F1182*G1182</f>
        <v>0</v>
      </c>
      <c r="J1182" s="11"/>
    </row>
    <row r="1183" spans="1:10">
      <c r="A1183" s="92"/>
      <c r="B1183" s="80" t="s">
        <v>302</v>
      </c>
      <c r="C1183" s="229"/>
      <c r="D1183" s="198" t="s">
        <v>1932</v>
      </c>
      <c r="E1183" s="199"/>
      <c r="F1183" s="214"/>
      <c r="G1183" s="214"/>
      <c r="H1183" s="200">
        <f>SUM(H1123:H1182)</f>
        <v>0</v>
      </c>
      <c r="J1183" s="11"/>
    </row>
    <row r="1184" spans="1:10">
      <c r="A1184" s="50"/>
      <c r="B1184" s="80" t="s">
        <v>2389</v>
      </c>
      <c r="C1184" s="229"/>
      <c r="D1184" s="84" t="s">
        <v>1970</v>
      </c>
      <c r="E1184" s="85"/>
      <c r="F1184" s="86"/>
      <c r="G1184" s="242"/>
      <c r="H1184" s="88"/>
      <c r="J1184" s="11"/>
    </row>
    <row r="1185" spans="1:10">
      <c r="A1185" s="50"/>
      <c r="B1185" s="94" t="s">
        <v>2390</v>
      </c>
      <c r="C1185" s="226"/>
      <c r="D1185" s="101" t="s">
        <v>1971</v>
      </c>
      <c r="E1185" s="86"/>
      <c r="F1185" s="90"/>
      <c r="G1185" s="242"/>
      <c r="H1185" s="88"/>
      <c r="J1185" s="11"/>
    </row>
    <row r="1186" spans="1:10">
      <c r="A1186" s="50"/>
      <c r="B1186" s="94" t="s">
        <v>2391</v>
      </c>
      <c r="C1186" s="225"/>
      <c r="D1186" s="96" t="s">
        <v>1972</v>
      </c>
      <c r="E1186" s="85"/>
      <c r="F1186" s="90"/>
      <c r="G1186" s="242"/>
      <c r="H1186" s="88"/>
      <c r="J1186" s="11"/>
    </row>
    <row r="1187" spans="1:10">
      <c r="A1187" s="50">
        <f>A1182+1</f>
        <v>590</v>
      </c>
      <c r="B1187" s="94" t="s">
        <v>2392</v>
      </c>
      <c r="C1187" s="226"/>
      <c r="D1187" s="96" t="s">
        <v>1973</v>
      </c>
      <c r="E1187" s="85" t="s">
        <v>1214</v>
      </c>
      <c r="F1187" s="187">
        <v>3</v>
      </c>
      <c r="G1187" s="181"/>
      <c r="H1187" s="88">
        <f>F1187*G1187</f>
        <v>0</v>
      </c>
      <c r="J1187" s="11"/>
    </row>
    <row r="1188" spans="1:10">
      <c r="A1188" s="50"/>
      <c r="B1188" s="94" t="s">
        <v>2393</v>
      </c>
      <c r="C1188" s="226"/>
      <c r="D1188" s="96" t="s">
        <v>1974</v>
      </c>
      <c r="E1188" s="85"/>
      <c r="F1188" s="90"/>
      <c r="G1188" s="242"/>
      <c r="H1188" s="88"/>
      <c r="J1188" s="11"/>
    </row>
    <row r="1189" spans="1:10" ht="24">
      <c r="A1189" s="50">
        <f>A1187+1</f>
        <v>591</v>
      </c>
      <c r="B1189" s="94" t="s">
        <v>2394</v>
      </c>
      <c r="C1189" s="226"/>
      <c r="D1189" s="96" t="s">
        <v>1975</v>
      </c>
      <c r="E1189" s="85" t="s">
        <v>408</v>
      </c>
      <c r="F1189" s="187">
        <v>124</v>
      </c>
      <c r="G1189" s="181"/>
      <c r="H1189" s="88">
        <f>F1189*G1189</f>
        <v>0</v>
      </c>
      <c r="J1189" s="11"/>
    </row>
    <row r="1190" spans="1:10">
      <c r="A1190" s="50"/>
      <c r="B1190" s="94" t="s">
        <v>2395</v>
      </c>
      <c r="C1190" s="226"/>
      <c r="D1190" s="100" t="s">
        <v>1976</v>
      </c>
      <c r="E1190" s="85"/>
      <c r="F1190" s="90"/>
      <c r="G1190" s="242"/>
      <c r="H1190" s="88"/>
      <c r="J1190" s="11"/>
    </row>
    <row r="1191" spans="1:10">
      <c r="A1191" s="50">
        <f>A1189+1</f>
        <v>592</v>
      </c>
      <c r="B1191" s="94" t="s">
        <v>2396</v>
      </c>
      <c r="C1191" s="225"/>
      <c r="D1191" s="100" t="s">
        <v>1977</v>
      </c>
      <c r="E1191" s="85" t="s">
        <v>1214</v>
      </c>
      <c r="F1191" s="187">
        <v>1</v>
      </c>
      <c r="G1191" s="181"/>
      <c r="H1191" s="88">
        <f>F1191*G1191</f>
        <v>0</v>
      </c>
      <c r="J1191" s="11"/>
    </row>
    <row r="1192" spans="1:10" ht="24">
      <c r="A1192" s="50"/>
      <c r="B1192" s="94" t="s">
        <v>2397</v>
      </c>
      <c r="C1192" s="225"/>
      <c r="D1192" s="96" t="s">
        <v>1978</v>
      </c>
      <c r="E1192" s="85"/>
      <c r="F1192" s="90"/>
      <c r="G1192" s="242"/>
      <c r="H1192" s="88"/>
      <c r="J1192" s="11"/>
    </row>
    <row r="1193" spans="1:10" ht="24">
      <c r="A1193" s="50">
        <f>A1191+1</f>
        <v>593</v>
      </c>
      <c r="B1193" s="94" t="s">
        <v>2398</v>
      </c>
      <c r="C1193" s="226"/>
      <c r="D1193" s="96" t="s">
        <v>1979</v>
      </c>
      <c r="E1193" s="85" t="s">
        <v>408</v>
      </c>
      <c r="F1193" s="187">
        <v>1</v>
      </c>
      <c r="G1193" s="181"/>
      <c r="H1193" s="88">
        <f>F1193*G1193</f>
        <v>0</v>
      </c>
      <c r="J1193" s="11"/>
    </row>
    <row r="1194" spans="1:10">
      <c r="A1194" s="50"/>
      <c r="B1194" s="94" t="s">
        <v>2399</v>
      </c>
      <c r="C1194" s="225"/>
      <c r="D1194" s="96" t="s">
        <v>1980</v>
      </c>
      <c r="E1194" s="85"/>
      <c r="F1194" s="90"/>
      <c r="G1194" s="242"/>
      <c r="H1194" s="88"/>
      <c r="J1194" s="11"/>
    </row>
    <row r="1195" spans="1:10">
      <c r="A1195" s="50">
        <f>A1193+1</f>
        <v>594</v>
      </c>
      <c r="B1195" s="94" t="s">
        <v>2400</v>
      </c>
      <c r="C1195" s="226"/>
      <c r="D1195" s="96" t="s">
        <v>1981</v>
      </c>
      <c r="E1195" s="85" t="s">
        <v>408</v>
      </c>
      <c r="F1195" s="187">
        <v>2</v>
      </c>
      <c r="G1195" s="181"/>
      <c r="H1195" s="88">
        <f>F1195*G1195</f>
        <v>0</v>
      </c>
      <c r="J1195" s="11"/>
    </row>
    <row r="1196" spans="1:10">
      <c r="A1196" s="50"/>
      <c r="B1196" s="94" t="s">
        <v>2399</v>
      </c>
      <c r="C1196" s="226"/>
      <c r="D1196" s="96" t="s">
        <v>1982</v>
      </c>
      <c r="E1196" s="85"/>
      <c r="F1196" s="90"/>
      <c r="G1196" s="242"/>
      <c r="H1196" s="88"/>
      <c r="J1196" s="11"/>
    </row>
    <row r="1197" spans="1:10">
      <c r="A1197" s="50">
        <f>A1195+1</f>
        <v>595</v>
      </c>
      <c r="B1197" s="94" t="s">
        <v>2400</v>
      </c>
      <c r="C1197" s="226"/>
      <c r="D1197" s="96" t="s">
        <v>1983</v>
      </c>
      <c r="E1197" s="85" t="s">
        <v>408</v>
      </c>
      <c r="F1197" s="187">
        <v>1</v>
      </c>
      <c r="G1197" s="181"/>
      <c r="H1197" s="88">
        <f>F1197*G1197</f>
        <v>0</v>
      </c>
      <c r="J1197" s="11"/>
    </row>
    <row r="1198" spans="1:10">
      <c r="A1198" s="50"/>
      <c r="B1198" s="80" t="s">
        <v>2401</v>
      </c>
      <c r="C1198" s="226"/>
      <c r="D1198" s="84" t="s">
        <v>1984</v>
      </c>
      <c r="E1198" s="85"/>
      <c r="F1198" s="86"/>
      <c r="G1198" s="242"/>
      <c r="H1198" s="88"/>
      <c r="J1198" s="11"/>
    </row>
    <row r="1199" spans="1:10">
      <c r="A1199" s="50"/>
      <c r="B1199" s="80" t="s">
        <v>2402</v>
      </c>
      <c r="C1199" s="226"/>
      <c r="D1199" s="93" t="s">
        <v>1985</v>
      </c>
      <c r="E1199" s="85"/>
      <c r="F1199" s="85"/>
      <c r="G1199" s="242"/>
      <c r="H1199" s="88"/>
      <c r="J1199" s="11"/>
    </row>
    <row r="1200" spans="1:10">
      <c r="A1200" s="50">
        <f>A1197+1</f>
        <v>596</v>
      </c>
      <c r="B1200" s="80" t="s">
        <v>2403</v>
      </c>
      <c r="C1200" s="225"/>
      <c r="D1200" s="93" t="s">
        <v>1986</v>
      </c>
      <c r="E1200" s="90" t="s">
        <v>408</v>
      </c>
      <c r="F1200" s="187">
        <v>14</v>
      </c>
      <c r="G1200" s="181"/>
      <c r="H1200" s="88">
        <f>F1200*G1200</f>
        <v>0</v>
      </c>
      <c r="J1200" s="11"/>
    </row>
    <row r="1201" spans="1:10">
      <c r="A1201" s="50"/>
      <c r="B1201" s="80" t="s">
        <v>2404</v>
      </c>
      <c r="C1201" s="225"/>
      <c r="D1201" s="84" t="s">
        <v>1987</v>
      </c>
      <c r="E1201" s="85"/>
      <c r="F1201" s="86"/>
      <c r="G1201" s="242"/>
      <c r="H1201" s="88"/>
      <c r="J1201" s="11"/>
    </row>
    <row r="1202" spans="1:10">
      <c r="A1202" s="50"/>
      <c r="B1202" s="80" t="s">
        <v>2405</v>
      </c>
      <c r="C1202" s="225"/>
      <c r="D1202" s="93" t="s">
        <v>1988</v>
      </c>
      <c r="E1202" s="85"/>
      <c r="F1202" s="85"/>
      <c r="G1202" s="242"/>
      <c r="H1202" s="88"/>
      <c r="J1202" s="11"/>
    </row>
    <row r="1203" spans="1:10">
      <c r="A1203" s="50">
        <f>A1200+1</f>
        <v>597</v>
      </c>
      <c r="B1203" s="80" t="s">
        <v>2406</v>
      </c>
      <c r="C1203" s="226"/>
      <c r="D1203" s="93" t="s">
        <v>1989</v>
      </c>
      <c r="E1203" s="90" t="s">
        <v>408</v>
      </c>
      <c r="F1203" s="187">
        <v>2</v>
      </c>
      <c r="G1203" s="181"/>
      <c r="H1203" s="88">
        <f>F1203*G1203</f>
        <v>0</v>
      </c>
      <c r="J1203" s="11"/>
    </row>
    <row r="1204" spans="1:10">
      <c r="A1204" s="50"/>
      <c r="B1204" s="80" t="s">
        <v>2389</v>
      </c>
      <c r="C1204" s="225"/>
      <c r="D1204" s="198" t="s">
        <v>1970</v>
      </c>
      <c r="E1204" s="199"/>
      <c r="F1204" s="214"/>
      <c r="G1204" s="214"/>
      <c r="H1204" s="200">
        <f>SUM(H1185:H1203)</f>
        <v>0</v>
      </c>
      <c r="J1204" s="11"/>
    </row>
    <row r="1205" spans="1:10">
      <c r="A1205" s="50"/>
      <c r="B1205" s="80" t="s">
        <v>2407</v>
      </c>
      <c r="C1205" s="225"/>
      <c r="D1205" s="102" t="s">
        <v>1990</v>
      </c>
      <c r="E1205" s="85"/>
      <c r="F1205" s="86"/>
      <c r="G1205" s="242"/>
      <c r="H1205" s="88"/>
      <c r="J1205" s="11"/>
    </row>
    <row r="1206" spans="1:10">
      <c r="A1206" s="50"/>
      <c r="B1206" s="80" t="s">
        <v>2408</v>
      </c>
      <c r="C1206" s="226"/>
      <c r="D1206" s="84" t="s">
        <v>1991</v>
      </c>
      <c r="E1206" s="85"/>
      <c r="F1206" s="86"/>
      <c r="G1206" s="242"/>
      <c r="H1206" s="88"/>
      <c r="J1206" s="11"/>
    </row>
    <row r="1207" spans="1:10">
      <c r="A1207" s="50"/>
      <c r="B1207" s="80" t="s">
        <v>2409</v>
      </c>
      <c r="C1207" s="225"/>
      <c r="D1207" s="93" t="s">
        <v>1616</v>
      </c>
      <c r="E1207" s="85"/>
      <c r="F1207" s="85"/>
      <c r="G1207" s="242"/>
      <c r="H1207" s="88"/>
      <c r="J1207" s="11"/>
    </row>
    <row r="1208" spans="1:10">
      <c r="A1208" s="50">
        <f>A1203+1</f>
        <v>598</v>
      </c>
      <c r="B1208" s="80" t="s">
        <v>2410</v>
      </c>
      <c r="C1208" s="226"/>
      <c r="D1208" s="93" t="s">
        <v>1992</v>
      </c>
      <c r="E1208" s="90" t="s">
        <v>408</v>
      </c>
      <c r="F1208" s="187">
        <v>10</v>
      </c>
      <c r="G1208" s="181"/>
      <c r="H1208" s="88">
        <f>F1208*G1208</f>
        <v>0</v>
      </c>
      <c r="J1208" s="11"/>
    </row>
    <row r="1209" spans="1:10">
      <c r="A1209" s="50"/>
      <c r="B1209" s="94" t="s">
        <v>2411</v>
      </c>
      <c r="C1209" s="226"/>
      <c r="D1209" s="101" t="s">
        <v>1993</v>
      </c>
      <c r="E1209" s="86"/>
      <c r="F1209" s="90"/>
      <c r="G1209" s="242"/>
      <c r="H1209" s="88"/>
      <c r="J1209" s="11"/>
    </row>
    <row r="1210" spans="1:10">
      <c r="A1210" s="50">
        <f>A1208+1</f>
        <v>599</v>
      </c>
      <c r="B1210" s="94" t="s">
        <v>2412</v>
      </c>
      <c r="C1210" s="225"/>
      <c r="D1210" s="96" t="s">
        <v>1994</v>
      </c>
      <c r="E1210" s="90" t="s">
        <v>408</v>
      </c>
      <c r="F1210" s="187">
        <v>1</v>
      </c>
      <c r="G1210" s="181"/>
      <c r="H1210" s="88">
        <f>F1210*G1210</f>
        <v>0</v>
      </c>
      <c r="J1210" s="11"/>
    </row>
    <row r="1211" spans="1:10">
      <c r="A1211" s="50">
        <f t="shared" ref="A1211" si="123">A1210+1</f>
        <v>600</v>
      </c>
      <c r="B1211" s="94" t="s">
        <v>2413</v>
      </c>
      <c r="C1211" s="226"/>
      <c r="D1211" s="96" t="s">
        <v>1995</v>
      </c>
      <c r="E1211" s="90" t="s">
        <v>408</v>
      </c>
      <c r="F1211" s="187">
        <v>3</v>
      </c>
      <c r="G1211" s="181"/>
      <c r="H1211" s="88">
        <f>F1211*G1211</f>
        <v>0</v>
      </c>
      <c r="J1211" s="11"/>
    </row>
    <row r="1212" spans="1:10">
      <c r="A1212" s="50"/>
      <c r="B1212" s="80" t="s">
        <v>2407</v>
      </c>
      <c r="C1212" s="225"/>
      <c r="D1212" s="198" t="s">
        <v>1990</v>
      </c>
      <c r="E1212" s="199"/>
      <c r="F1212" s="214"/>
      <c r="G1212" s="214"/>
      <c r="H1212" s="200">
        <f>SUM(H1206:H1211)</f>
        <v>0</v>
      </c>
      <c r="J1212" s="11"/>
    </row>
    <row r="1213" spans="1:10">
      <c r="A1213" s="50"/>
      <c r="B1213" s="80" t="s">
        <v>2414</v>
      </c>
      <c r="C1213" s="225"/>
      <c r="D1213" s="84" t="s">
        <v>1789</v>
      </c>
      <c r="E1213" s="85"/>
      <c r="F1213" s="86"/>
      <c r="G1213" s="242"/>
      <c r="H1213" s="88"/>
      <c r="J1213" s="11"/>
    </row>
    <row r="1214" spans="1:10">
      <c r="A1214" s="50"/>
      <c r="B1214" s="94" t="s">
        <v>2415</v>
      </c>
      <c r="C1214" s="226"/>
      <c r="D1214" s="101" t="s">
        <v>1996</v>
      </c>
      <c r="E1214" s="86"/>
      <c r="F1214" s="86"/>
      <c r="G1214" s="241"/>
      <c r="H1214" s="87"/>
      <c r="J1214" s="11"/>
    </row>
    <row r="1215" spans="1:10">
      <c r="A1215" s="50"/>
      <c r="B1215" s="94" t="s">
        <v>2416</v>
      </c>
      <c r="C1215" s="225"/>
      <c r="D1215" s="96" t="s">
        <v>1997</v>
      </c>
      <c r="E1215" s="85"/>
      <c r="F1215" s="85"/>
      <c r="G1215" s="242"/>
      <c r="H1215" s="88"/>
      <c r="J1215" s="11"/>
    </row>
    <row r="1216" spans="1:10">
      <c r="A1216" s="50">
        <f>A1211+1</f>
        <v>601</v>
      </c>
      <c r="B1216" s="94" t="s">
        <v>2417</v>
      </c>
      <c r="C1216" s="226"/>
      <c r="D1216" s="96" t="s">
        <v>1998</v>
      </c>
      <c r="E1216" s="90" t="s">
        <v>46</v>
      </c>
      <c r="F1216" s="187">
        <v>6</v>
      </c>
      <c r="G1216" s="181"/>
      <c r="H1216" s="88">
        <f t="shared" ref="H1216:H1221" si="124">F1216*G1216</f>
        <v>0</v>
      </c>
      <c r="J1216" s="11"/>
    </row>
    <row r="1217" spans="1:10">
      <c r="A1217" s="50">
        <f t="shared" ref="A1217:A1223" si="125">A1216+1</f>
        <v>602</v>
      </c>
      <c r="B1217" s="94" t="s">
        <v>2418</v>
      </c>
      <c r="C1217" s="226"/>
      <c r="D1217" s="96" t="s">
        <v>1999</v>
      </c>
      <c r="E1217" s="90" t="s">
        <v>46</v>
      </c>
      <c r="F1217" s="187">
        <v>6</v>
      </c>
      <c r="G1217" s="181"/>
      <c r="H1217" s="88">
        <f t="shared" si="124"/>
        <v>0</v>
      </c>
      <c r="J1217" s="11"/>
    </row>
    <row r="1218" spans="1:10">
      <c r="A1218" s="50">
        <f t="shared" si="125"/>
        <v>603</v>
      </c>
      <c r="B1218" s="94" t="s">
        <v>2419</v>
      </c>
      <c r="C1218" s="226"/>
      <c r="D1218" s="96" t="s">
        <v>2000</v>
      </c>
      <c r="E1218" s="90" t="s">
        <v>46</v>
      </c>
      <c r="F1218" s="187">
        <v>14</v>
      </c>
      <c r="G1218" s="181"/>
      <c r="H1218" s="88">
        <f t="shared" si="124"/>
        <v>0</v>
      </c>
      <c r="J1218" s="11"/>
    </row>
    <row r="1219" spans="1:10">
      <c r="A1219" s="50">
        <f t="shared" si="125"/>
        <v>604</v>
      </c>
      <c r="B1219" s="94" t="s">
        <v>2420</v>
      </c>
      <c r="C1219" s="225"/>
      <c r="D1219" s="96" t="s">
        <v>2001</v>
      </c>
      <c r="E1219" s="90" t="s">
        <v>46</v>
      </c>
      <c r="F1219" s="187">
        <v>8</v>
      </c>
      <c r="G1219" s="181"/>
      <c r="H1219" s="88">
        <f t="shared" si="124"/>
        <v>0</v>
      </c>
      <c r="J1219" s="11"/>
    </row>
    <row r="1220" spans="1:10">
      <c r="A1220" s="50">
        <f t="shared" si="125"/>
        <v>605</v>
      </c>
      <c r="B1220" s="94" t="s">
        <v>2421</v>
      </c>
      <c r="C1220" s="226"/>
      <c r="D1220" s="96" t="s">
        <v>2002</v>
      </c>
      <c r="E1220" s="90" t="s">
        <v>46</v>
      </c>
      <c r="F1220" s="187">
        <v>12</v>
      </c>
      <c r="G1220" s="181"/>
      <c r="H1220" s="88">
        <f t="shared" si="124"/>
        <v>0</v>
      </c>
      <c r="J1220" s="11"/>
    </row>
    <row r="1221" spans="1:10">
      <c r="A1221" s="50">
        <f t="shared" si="125"/>
        <v>606</v>
      </c>
      <c r="B1221" s="94" t="s">
        <v>2422</v>
      </c>
      <c r="C1221" s="226"/>
      <c r="D1221" s="96" t="s">
        <v>2003</v>
      </c>
      <c r="E1221" s="90" t="s">
        <v>46</v>
      </c>
      <c r="F1221" s="187">
        <v>62</v>
      </c>
      <c r="G1221" s="181"/>
      <c r="H1221" s="88">
        <f t="shared" si="124"/>
        <v>0</v>
      </c>
      <c r="J1221" s="11"/>
    </row>
    <row r="1222" spans="1:10">
      <c r="A1222" s="50">
        <f t="shared" si="125"/>
        <v>607</v>
      </c>
      <c r="B1222" s="94" t="s">
        <v>2423</v>
      </c>
      <c r="C1222" s="226"/>
      <c r="D1222" s="96" t="s">
        <v>2004</v>
      </c>
      <c r="E1222" s="90" t="s">
        <v>46</v>
      </c>
      <c r="F1222" s="187">
        <v>10</v>
      </c>
      <c r="G1222" s="181"/>
      <c r="H1222" s="88">
        <f>F1222*G1222</f>
        <v>0</v>
      </c>
      <c r="J1222" s="11"/>
    </row>
    <row r="1223" spans="1:10">
      <c r="A1223" s="50">
        <f t="shared" si="125"/>
        <v>608</v>
      </c>
      <c r="B1223" s="94" t="s">
        <v>2424</v>
      </c>
      <c r="C1223" s="225"/>
      <c r="D1223" s="96" t="s">
        <v>2005</v>
      </c>
      <c r="E1223" s="90" t="s">
        <v>46</v>
      </c>
      <c r="F1223" s="187">
        <v>24</v>
      </c>
      <c r="G1223" s="181"/>
      <c r="H1223" s="88">
        <f>F1223*G1223</f>
        <v>0</v>
      </c>
      <c r="J1223" s="11"/>
    </row>
    <row r="1224" spans="1:10">
      <c r="A1224" s="50"/>
      <c r="B1224" s="80" t="s">
        <v>2425</v>
      </c>
      <c r="C1224" s="226"/>
      <c r="D1224" s="84" t="s">
        <v>2006</v>
      </c>
      <c r="E1224" s="85"/>
      <c r="F1224" s="86"/>
      <c r="G1224" s="242"/>
      <c r="H1224" s="88"/>
      <c r="J1224" s="11"/>
    </row>
    <row r="1225" spans="1:10">
      <c r="A1225" s="50"/>
      <c r="B1225" s="80" t="s">
        <v>2426</v>
      </c>
      <c r="C1225" s="225"/>
      <c r="D1225" s="93" t="s">
        <v>2007</v>
      </c>
      <c r="E1225" s="85"/>
      <c r="F1225" s="85"/>
      <c r="G1225" s="242"/>
      <c r="H1225" s="88"/>
      <c r="J1225" s="11"/>
    </row>
    <row r="1226" spans="1:10">
      <c r="A1226" s="50">
        <f>A1223+1</f>
        <v>609</v>
      </c>
      <c r="B1226" s="80" t="s">
        <v>2427</v>
      </c>
      <c r="C1226" s="226"/>
      <c r="D1226" s="93" t="s">
        <v>1943</v>
      </c>
      <c r="E1226" s="90" t="s">
        <v>46</v>
      </c>
      <c r="F1226" s="187">
        <v>6</v>
      </c>
      <c r="G1226" s="181"/>
      <c r="H1226" s="88">
        <f t="shared" ref="H1226:H1231" si="126">F1226*G1226</f>
        <v>0</v>
      </c>
      <c r="J1226" s="11"/>
    </row>
    <row r="1227" spans="1:10">
      <c r="A1227" s="50">
        <f t="shared" ref="A1227:A1232" si="127">A1226+1</f>
        <v>610</v>
      </c>
      <c r="B1227" s="80" t="s">
        <v>2428</v>
      </c>
      <c r="C1227" s="226"/>
      <c r="D1227" s="93" t="s">
        <v>1944</v>
      </c>
      <c r="E1227" s="90" t="s">
        <v>46</v>
      </c>
      <c r="F1227" s="187">
        <v>8</v>
      </c>
      <c r="G1227" s="181"/>
      <c r="H1227" s="88">
        <f t="shared" si="126"/>
        <v>0</v>
      </c>
      <c r="J1227" s="11"/>
    </row>
    <row r="1228" spans="1:10">
      <c r="A1228" s="50">
        <f t="shared" si="127"/>
        <v>611</v>
      </c>
      <c r="B1228" s="80" t="s">
        <v>2429</v>
      </c>
      <c r="C1228" s="226"/>
      <c r="D1228" s="93" t="s">
        <v>1945</v>
      </c>
      <c r="E1228" s="90" t="s">
        <v>46</v>
      </c>
      <c r="F1228" s="187">
        <v>468</v>
      </c>
      <c r="G1228" s="181"/>
      <c r="H1228" s="88">
        <f t="shared" si="126"/>
        <v>0</v>
      </c>
      <c r="J1228" s="11"/>
    </row>
    <row r="1229" spans="1:10">
      <c r="A1229" s="50">
        <f t="shared" si="127"/>
        <v>612</v>
      </c>
      <c r="B1229" s="80" t="s">
        <v>2430</v>
      </c>
      <c r="C1229" s="225"/>
      <c r="D1229" s="93" t="s">
        <v>1946</v>
      </c>
      <c r="E1229" s="90" t="s">
        <v>46</v>
      </c>
      <c r="F1229" s="187">
        <v>164</v>
      </c>
      <c r="G1229" s="181"/>
      <c r="H1229" s="88">
        <f t="shared" si="126"/>
        <v>0</v>
      </c>
      <c r="J1229" s="11"/>
    </row>
    <row r="1230" spans="1:10">
      <c r="A1230" s="50">
        <f t="shared" si="127"/>
        <v>613</v>
      </c>
      <c r="B1230" s="80" t="s">
        <v>2431</v>
      </c>
      <c r="C1230" s="226"/>
      <c r="D1230" s="93" t="s">
        <v>1947</v>
      </c>
      <c r="E1230" s="90" t="s">
        <v>46</v>
      </c>
      <c r="F1230" s="187">
        <v>173</v>
      </c>
      <c r="G1230" s="181"/>
      <c r="H1230" s="88">
        <f t="shared" si="126"/>
        <v>0</v>
      </c>
      <c r="J1230" s="11"/>
    </row>
    <row r="1231" spans="1:10">
      <c r="A1231" s="50">
        <f t="shared" si="127"/>
        <v>614</v>
      </c>
      <c r="B1231" s="80" t="s">
        <v>2432</v>
      </c>
      <c r="C1231" s="225"/>
      <c r="D1231" s="93" t="s">
        <v>1948</v>
      </c>
      <c r="E1231" s="90" t="s">
        <v>46</v>
      </c>
      <c r="F1231" s="187">
        <v>322</v>
      </c>
      <c r="G1231" s="181"/>
      <c r="H1231" s="88">
        <f t="shared" si="126"/>
        <v>0</v>
      </c>
      <c r="J1231" s="11"/>
    </row>
    <row r="1232" spans="1:10">
      <c r="A1232" s="50">
        <f t="shared" si="127"/>
        <v>615</v>
      </c>
      <c r="B1232" s="94" t="s">
        <v>2433</v>
      </c>
      <c r="C1232" s="226"/>
      <c r="D1232" s="96" t="s">
        <v>1704</v>
      </c>
      <c r="E1232" s="90" t="s">
        <v>46</v>
      </c>
      <c r="F1232" s="187">
        <v>206</v>
      </c>
      <c r="G1232" s="181"/>
      <c r="H1232" s="88">
        <f>F1232*G1232</f>
        <v>0</v>
      </c>
      <c r="J1232" s="11"/>
    </row>
    <row r="1233" spans="1:10">
      <c r="A1233" s="50"/>
      <c r="B1233" s="80" t="s">
        <v>2434</v>
      </c>
      <c r="C1233" s="225"/>
      <c r="D1233" s="84" t="s">
        <v>2008</v>
      </c>
      <c r="E1233" s="85"/>
      <c r="F1233" s="86"/>
      <c r="G1233" s="242"/>
      <c r="H1233" s="88"/>
      <c r="J1233" s="11"/>
    </row>
    <row r="1234" spans="1:10">
      <c r="A1234" s="50"/>
      <c r="B1234" s="80" t="s">
        <v>2435</v>
      </c>
      <c r="C1234" s="226"/>
      <c r="D1234" s="93" t="s">
        <v>2009</v>
      </c>
      <c r="E1234" s="85"/>
      <c r="F1234" s="85"/>
      <c r="G1234" s="242"/>
      <c r="H1234" s="88"/>
      <c r="J1234" s="11"/>
    </row>
    <row r="1235" spans="1:10">
      <c r="A1235" s="50">
        <f>A1232+1</f>
        <v>616</v>
      </c>
      <c r="B1235" s="80" t="s">
        <v>2436</v>
      </c>
      <c r="C1235" s="226"/>
      <c r="D1235" s="93" t="s">
        <v>2010</v>
      </c>
      <c r="E1235" s="90" t="s">
        <v>46</v>
      </c>
      <c r="F1235" s="187">
        <v>162</v>
      </c>
      <c r="G1235" s="181"/>
      <c r="H1235" s="88">
        <f t="shared" ref="H1235:H1240" si="128">F1235*G1235</f>
        <v>0</v>
      </c>
      <c r="J1235" s="11"/>
    </row>
    <row r="1236" spans="1:10">
      <c r="A1236" s="50">
        <f t="shared" ref="A1236:A1240" si="129">A1235+1</f>
        <v>617</v>
      </c>
      <c r="B1236" s="80" t="s">
        <v>2437</v>
      </c>
      <c r="C1236" s="225"/>
      <c r="D1236" s="93" t="s">
        <v>2011</v>
      </c>
      <c r="E1236" s="90" t="s">
        <v>46</v>
      </c>
      <c r="F1236" s="187">
        <v>597</v>
      </c>
      <c r="G1236" s="181"/>
      <c r="H1236" s="88">
        <f t="shared" si="128"/>
        <v>0</v>
      </c>
      <c r="J1236" s="11"/>
    </row>
    <row r="1237" spans="1:10">
      <c r="A1237" s="50">
        <f t="shared" si="129"/>
        <v>618</v>
      </c>
      <c r="B1237" s="80" t="s">
        <v>2438</v>
      </c>
      <c r="C1237" s="226"/>
      <c r="D1237" s="93" t="s">
        <v>2012</v>
      </c>
      <c r="E1237" s="90" t="s">
        <v>46</v>
      </c>
      <c r="F1237" s="187">
        <v>416</v>
      </c>
      <c r="G1237" s="181"/>
      <c r="H1237" s="88">
        <f t="shared" si="128"/>
        <v>0</v>
      </c>
      <c r="J1237" s="11"/>
    </row>
    <row r="1238" spans="1:10">
      <c r="A1238" s="50">
        <f t="shared" si="129"/>
        <v>619</v>
      </c>
      <c r="B1238" s="80" t="s">
        <v>2439</v>
      </c>
      <c r="C1238" s="225"/>
      <c r="D1238" s="93" t="s">
        <v>2013</v>
      </c>
      <c r="E1238" s="90" t="s">
        <v>46</v>
      </c>
      <c r="F1238" s="187">
        <v>296</v>
      </c>
      <c r="G1238" s="181"/>
      <c r="H1238" s="88">
        <f t="shared" si="128"/>
        <v>0</v>
      </c>
      <c r="J1238" s="11"/>
    </row>
    <row r="1239" spans="1:10">
      <c r="A1239" s="50">
        <f t="shared" si="129"/>
        <v>620</v>
      </c>
      <c r="B1239" s="80" t="s">
        <v>2440</v>
      </c>
      <c r="C1239" s="226"/>
      <c r="D1239" s="89" t="s">
        <v>2014</v>
      </c>
      <c r="E1239" s="90" t="s">
        <v>46</v>
      </c>
      <c r="F1239" s="187">
        <v>188</v>
      </c>
      <c r="G1239" s="181"/>
      <c r="H1239" s="88">
        <f t="shared" si="128"/>
        <v>0</v>
      </c>
      <c r="J1239" s="11"/>
    </row>
    <row r="1240" spans="1:10">
      <c r="A1240" s="50">
        <f t="shared" si="129"/>
        <v>621</v>
      </c>
      <c r="B1240" s="94" t="s">
        <v>2441</v>
      </c>
      <c r="C1240" s="225"/>
      <c r="D1240" s="96" t="s">
        <v>2015</v>
      </c>
      <c r="E1240" s="90" t="s">
        <v>46</v>
      </c>
      <c r="F1240" s="187">
        <v>87</v>
      </c>
      <c r="G1240" s="181"/>
      <c r="H1240" s="88">
        <f t="shared" si="128"/>
        <v>0</v>
      </c>
      <c r="J1240" s="11"/>
    </row>
    <row r="1241" spans="1:10">
      <c r="A1241" s="50"/>
      <c r="B1241" s="80" t="s">
        <v>2442</v>
      </c>
      <c r="C1241" s="226"/>
      <c r="D1241" s="84" t="s">
        <v>2016</v>
      </c>
      <c r="E1241" s="85"/>
      <c r="F1241" s="86"/>
      <c r="G1241" s="242"/>
      <c r="H1241" s="88"/>
      <c r="J1241" s="11"/>
    </row>
    <row r="1242" spans="1:10">
      <c r="A1242" s="50"/>
      <c r="B1242" s="80" t="s">
        <v>2443</v>
      </c>
      <c r="C1242" s="225"/>
      <c r="D1242" s="93" t="s">
        <v>2017</v>
      </c>
      <c r="E1242" s="85"/>
      <c r="F1242" s="85"/>
      <c r="G1242" s="242"/>
      <c r="H1242" s="88"/>
      <c r="J1242" s="11"/>
    </row>
    <row r="1243" spans="1:10">
      <c r="A1243" s="50">
        <f>A1240+1</f>
        <v>622</v>
      </c>
      <c r="B1243" s="94" t="s">
        <v>2444</v>
      </c>
      <c r="C1243" s="226"/>
      <c r="D1243" s="96" t="s">
        <v>2018</v>
      </c>
      <c r="E1243" s="90" t="s">
        <v>46</v>
      </c>
      <c r="F1243" s="187">
        <v>26</v>
      </c>
      <c r="G1243" s="181"/>
      <c r="H1243" s="88">
        <f>F1243*G1243</f>
        <v>0</v>
      </c>
      <c r="J1243" s="11"/>
    </row>
    <row r="1244" spans="1:10">
      <c r="A1244" s="50">
        <f t="shared" ref="A1244:A1245" si="130">A1243+1</f>
        <v>623</v>
      </c>
      <c r="B1244" s="94" t="s">
        <v>2445</v>
      </c>
      <c r="C1244" s="225"/>
      <c r="D1244" s="97" t="s">
        <v>2019</v>
      </c>
      <c r="E1244" s="90" t="s">
        <v>46</v>
      </c>
      <c r="F1244" s="187">
        <v>44</v>
      </c>
      <c r="G1244" s="181"/>
      <c r="H1244" s="88">
        <f>F1244*G1244</f>
        <v>0</v>
      </c>
      <c r="J1244" s="11"/>
    </row>
    <row r="1245" spans="1:10" ht="24">
      <c r="A1245" s="50">
        <f t="shared" si="130"/>
        <v>624</v>
      </c>
      <c r="B1245" s="94" t="s">
        <v>2446</v>
      </c>
      <c r="C1245" s="226"/>
      <c r="D1245" s="96" t="s">
        <v>2020</v>
      </c>
      <c r="E1245" s="90" t="s">
        <v>46</v>
      </c>
      <c r="F1245" s="187">
        <v>26</v>
      </c>
      <c r="G1245" s="181"/>
      <c r="H1245" s="88">
        <f>F1245*G1245</f>
        <v>0</v>
      </c>
      <c r="J1245" s="11"/>
    </row>
    <row r="1246" spans="1:10">
      <c r="A1246" s="50"/>
      <c r="B1246" s="80" t="s">
        <v>2447</v>
      </c>
      <c r="C1246" s="225"/>
      <c r="D1246" s="102" t="s">
        <v>2021</v>
      </c>
      <c r="E1246" s="85"/>
      <c r="F1246" s="86"/>
      <c r="G1246" s="242"/>
      <c r="H1246" s="88"/>
      <c r="J1246" s="11"/>
    </row>
    <row r="1247" spans="1:10">
      <c r="A1247" s="50"/>
      <c r="B1247" s="80" t="s">
        <v>2448</v>
      </c>
      <c r="C1247" s="225"/>
      <c r="D1247" s="93" t="s">
        <v>2022</v>
      </c>
      <c r="E1247" s="85"/>
      <c r="F1247" s="85"/>
      <c r="G1247" s="242"/>
      <c r="H1247" s="88"/>
      <c r="J1247" s="11"/>
    </row>
    <row r="1248" spans="1:10">
      <c r="A1248" s="50">
        <f>A1245+1</f>
        <v>625</v>
      </c>
      <c r="B1248" s="80" t="s">
        <v>2449</v>
      </c>
      <c r="C1248" s="226"/>
      <c r="D1248" s="93" t="s">
        <v>2023</v>
      </c>
      <c r="E1248" s="90" t="s">
        <v>46</v>
      </c>
      <c r="F1248" s="187">
        <v>26</v>
      </c>
      <c r="G1248" s="181"/>
      <c r="H1248" s="88">
        <f t="shared" ref="H1248:H1254" si="131">F1248*G1248</f>
        <v>0</v>
      </c>
      <c r="J1248" s="11"/>
    </row>
    <row r="1249" spans="1:10">
      <c r="A1249" s="50">
        <f t="shared" ref="A1249:A1254" si="132">A1248+1</f>
        <v>626</v>
      </c>
      <c r="B1249" s="80" t="s">
        <v>2450</v>
      </c>
      <c r="C1249" s="226"/>
      <c r="D1249" s="93" t="s">
        <v>2024</v>
      </c>
      <c r="E1249" s="90" t="s">
        <v>46</v>
      </c>
      <c r="F1249" s="187">
        <v>36</v>
      </c>
      <c r="G1249" s="181"/>
      <c r="H1249" s="88">
        <f t="shared" si="131"/>
        <v>0</v>
      </c>
      <c r="J1249" s="11"/>
    </row>
    <row r="1250" spans="1:10">
      <c r="A1250" s="50">
        <f t="shared" si="132"/>
        <v>627</v>
      </c>
      <c r="B1250" s="80" t="s">
        <v>2451</v>
      </c>
      <c r="C1250" s="227"/>
      <c r="D1250" s="93" t="s">
        <v>2025</v>
      </c>
      <c r="E1250" s="90" t="s">
        <v>46</v>
      </c>
      <c r="F1250" s="187">
        <v>258</v>
      </c>
      <c r="G1250" s="181"/>
      <c r="H1250" s="88">
        <f t="shared" si="131"/>
        <v>0</v>
      </c>
      <c r="J1250" s="11"/>
    </row>
    <row r="1251" spans="1:10">
      <c r="A1251" s="50">
        <f t="shared" si="132"/>
        <v>628</v>
      </c>
      <c r="B1251" s="80" t="s">
        <v>2452</v>
      </c>
      <c r="C1251" s="226"/>
      <c r="D1251" s="93" t="s">
        <v>2026</v>
      </c>
      <c r="E1251" s="90" t="s">
        <v>46</v>
      </c>
      <c r="F1251" s="187">
        <v>82</v>
      </c>
      <c r="G1251" s="181"/>
      <c r="H1251" s="88">
        <f t="shared" si="131"/>
        <v>0</v>
      </c>
      <c r="J1251" s="11"/>
    </row>
    <row r="1252" spans="1:10">
      <c r="A1252" s="50">
        <f t="shared" si="132"/>
        <v>629</v>
      </c>
      <c r="B1252" s="80" t="s">
        <v>2453</v>
      </c>
      <c r="C1252" s="227"/>
      <c r="D1252" s="93" t="s">
        <v>2027</v>
      </c>
      <c r="E1252" s="90" t="s">
        <v>46</v>
      </c>
      <c r="F1252" s="187">
        <v>76</v>
      </c>
      <c r="G1252" s="181"/>
      <c r="H1252" s="88">
        <f t="shared" si="131"/>
        <v>0</v>
      </c>
      <c r="J1252" s="11"/>
    </row>
    <row r="1253" spans="1:10">
      <c r="A1253" s="50">
        <f t="shared" si="132"/>
        <v>630</v>
      </c>
      <c r="B1253" s="80" t="s">
        <v>2454</v>
      </c>
      <c r="C1253" s="226"/>
      <c r="D1253" s="93" t="s">
        <v>2028</v>
      </c>
      <c r="E1253" s="90" t="s">
        <v>46</v>
      </c>
      <c r="F1253" s="187">
        <v>48</v>
      </c>
      <c r="G1253" s="181"/>
      <c r="H1253" s="88">
        <f t="shared" si="131"/>
        <v>0</v>
      </c>
      <c r="J1253" s="11"/>
    </row>
    <row r="1254" spans="1:10">
      <c r="A1254" s="50">
        <f t="shared" si="132"/>
        <v>631</v>
      </c>
      <c r="B1254" s="80" t="s">
        <v>2455</v>
      </c>
      <c r="C1254" s="226"/>
      <c r="D1254" s="93" t="s">
        <v>2029</v>
      </c>
      <c r="E1254" s="90" t="s">
        <v>46</v>
      </c>
      <c r="F1254" s="187">
        <v>82</v>
      </c>
      <c r="G1254" s="181"/>
      <c r="H1254" s="88">
        <f t="shared" si="131"/>
        <v>0</v>
      </c>
      <c r="J1254" s="11"/>
    </row>
    <row r="1255" spans="1:10" ht="24">
      <c r="A1255" s="50"/>
      <c r="B1255" s="80" t="s">
        <v>2456</v>
      </c>
      <c r="C1255" s="226"/>
      <c r="D1255" s="102" t="s">
        <v>2030</v>
      </c>
      <c r="E1255" s="85"/>
      <c r="F1255" s="86"/>
      <c r="G1255" s="242"/>
      <c r="H1255" s="88"/>
      <c r="J1255" s="11"/>
    </row>
    <row r="1256" spans="1:10">
      <c r="A1256" s="50"/>
      <c r="B1256" s="80" t="s">
        <v>2457</v>
      </c>
      <c r="C1256" s="227"/>
      <c r="D1256" s="93" t="s">
        <v>2031</v>
      </c>
      <c r="E1256" s="85"/>
      <c r="F1256" s="85"/>
      <c r="G1256" s="242"/>
      <c r="H1256" s="88"/>
      <c r="J1256" s="11"/>
    </row>
    <row r="1257" spans="1:10">
      <c r="A1257" s="50">
        <f>A1254+1</f>
        <v>632</v>
      </c>
      <c r="B1257" s="80" t="s">
        <v>2458</v>
      </c>
      <c r="C1257" s="226"/>
      <c r="D1257" s="93" t="s">
        <v>2032</v>
      </c>
      <c r="E1257" s="90" t="s">
        <v>46</v>
      </c>
      <c r="F1257" s="187">
        <v>126</v>
      </c>
      <c r="G1257" s="181"/>
      <c r="H1257" s="88">
        <f>F1257*G1257</f>
        <v>0</v>
      </c>
      <c r="J1257" s="11"/>
    </row>
    <row r="1258" spans="1:10">
      <c r="A1258" s="50"/>
      <c r="B1258" s="80" t="s">
        <v>2459</v>
      </c>
      <c r="C1258" s="226"/>
      <c r="D1258" s="93" t="s">
        <v>2033</v>
      </c>
      <c r="E1258" s="85"/>
      <c r="F1258" s="85"/>
      <c r="G1258" s="242"/>
      <c r="H1258" s="88"/>
      <c r="J1258" s="11"/>
    </row>
    <row r="1259" spans="1:10">
      <c r="A1259" s="50">
        <f>A1257+1</f>
        <v>633</v>
      </c>
      <c r="B1259" s="80" t="s">
        <v>2460</v>
      </c>
      <c r="C1259" s="225"/>
      <c r="D1259" s="93" t="s">
        <v>2032</v>
      </c>
      <c r="E1259" s="90" t="s">
        <v>408</v>
      </c>
      <c r="F1259" s="187">
        <v>9</v>
      </c>
      <c r="G1259" s="181"/>
      <c r="H1259" s="88">
        <f>F1259*G1259</f>
        <v>0</v>
      </c>
      <c r="J1259" s="11"/>
    </row>
    <row r="1260" spans="1:10">
      <c r="A1260" s="50"/>
      <c r="B1260" s="94" t="s">
        <v>2461</v>
      </c>
      <c r="C1260" s="226"/>
      <c r="D1260" s="96" t="s">
        <v>2034</v>
      </c>
      <c r="E1260" s="85"/>
      <c r="F1260" s="85"/>
      <c r="G1260" s="85"/>
      <c r="H1260" s="88"/>
      <c r="J1260" s="11"/>
    </row>
    <row r="1261" spans="1:10">
      <c r="A1261" s="50">
        <f>A1259+1</f>
        <v>634</v>
      </c>
      <c r="B1261" s="94" t="s">
        <v>2462</v>
      </c>
      <c r="C1261" s="226"/>
      <c r="D1261" s="97" t="s">
        <v>2032</v>
      </c>
      <c r="E1261" s="85" t="s">
        <v>408</v>
      </c>
      <c r="F1261" s="187">
        <v>8</v>
      </c>
      <c r="G1261" s="181"/>
      <c r="H1261" s="88">
        <f>F1261*G1261</f>
        <v>0</v>
      </c>
      <c r="J1261" s="11"/>
    </row>
    <row r="1262" spans="1:10">
      <c r="A1262" s="50"/>
      <c r="B1262" s="80" t="s">
        <v>2463</v>
      </c>
      <c r="C1262" s="226"/>
      <c r="D1262" s="84" t="s">
        <v>2035</v>
      </c>
      <c r="E1262" s="85"/>
      <c r="F1262" s="86"/>
      <c r="G1262" s="242"/>
      <c r="H1262" s="88"/>
      <c r="J1262" s="11"/>
    </row>
    <row r="1263" spans="1:10">
      <c r="A1263" s="50"/>
      <c r="B1263" s="80" t="s">
        <v>2464</v>
      </c>
      <c r="C1263" s="226"/>
      <c r="D1263" s="93" t="s">
        <v>2036</v>
      </c>
      <c r="E1263" s="85"/>
      <c r="F1263" s="85"/>
      <c r="G1263" s="242"/>
      <c r="H1263" s="88"/>
      <c r="J1263" s="11"/>
    </row>
    <row r="1264" spans="1:10">
      <c r="A1264" s="50">
        <f>A1261+1</f>
        <v>635</v>
      </c>
      <c r="B1264" s="80" t="s">
        <v>2465</v>
      </c>
      <c r="C1264" s="226"/>
      <c r="D1264" s="93" t="s">
        <v>2037</v>
      </c>
      <c r="E1264" s="90" t="s">
        <v>46</v>
      </c>
      <c r="F1264" s="187">
        <v>78</v>
      </c>
      <c r="G1264" s="181"/>
      <c r="H1264" s="88">
        <f>F1264*G1264</f>
        <v>0</v>
      </c>
      <c r="J1264" s="11"/>
    </row>
    <row r="1265" spans="1:10">
      <c r="A1265" s="50">
        <f t="shared" ref="A1265:A1267" si="133">A1264+1</f>
        <v>636</v>
      </c>
      <c r="B1265" s="80" t="s">
        <v>2466</v>
      </c>
      <c r="C1265" s="227"/>
      <c r="D1265" s="93" t="s">
        <v>2038</v>
      </c>
      <c r="E1265" s="90" t="s">
        <v>46</v>
      </c>
      <c r="F1265" s="187">
        <v>112</v>
      </c>
      <c r="G1265" s="181"/>
      <c r="H1265" s="88">
        <f>F1265*G1265</f>
        <v>0</v>
      </c>
      <c r="J1265" s="11"/>
    </row>
    <row r="1266" spans="1:10">
      <c r="A1266" s="50">
        <f t="shared" si="133"/>
        <v>637</v>
      </c>
      <c r="B1266" s="80" t="s">
        <v>2467</v>
      </c>
      <c r="C1266" s="226"/>
      <c r="D1266" s="93" t="s">
        <v>2039</v>
      </c>
      <c r="E1266" s="90" t="s">
        <v>46</v>
      </c>
      <c r="F1266" s="187">
        <v>88</v>
      </c>
      <c r="G1266" s="181"/>
      <c r="H1266" s="88">
        <f>F1266*G1266</f>
        <v>0</v>
      </c>
      <c r="J1266" s="11"/>
    </row>
    <row r="1267" spans="1:10">
      <c r="A1267" s="50">
        <f t="shared" si="133"/>
        <v>638</v>
      </c>
      <c r="B1267" s="80" t="s">
        <v>2468</v>
      </c>
      <c r="C1267" s="226"/>
      <c r="D1267" s="93" t="s">
        <v>2040</v>
      </c>
      <c r="E1267" s="90" t="s">
        <v>46</v>
      </c>
      <c r="F1267" s="187">
        <v>72</v>
      </c>
      <c r="G1267" s="181"/>
      <c r="H1267" s="88">
        <f>F1267*G1267</f>
        <v>0</v>
      </c>
      <c r="J1267" s="11"/>
    </row>
    <row r="1268" spans="1:10">
      <c r="A1268" s="50"/>
      <c r="B1268" s="80" t="s">
        <v>2469</v>
      </c>
      <c r="C1268" s="226"/>
      <c r="D1268" s="93" t="s">
        <v>2041</v>
      </c>
      <c r="E1268" s="85"/>
      <c r="F1268" s="85"/>
      <c r="G1268" s="242"/>
      <c r="H1268" s="88"/>
      <c r="J1268" s="11"/>
    </row>
    <row r="1269" spans="1:10">
      <c r="A1269" s="50">
        <f>A1267+1</f>
        <v>639</v>
      </c>
      <c r="B1269" s="80" t="s">
        <v>2470</v>
      </c>
      <c r="C1269" s="225"/>
      <c r="D1269" s="93" t="s">
        <v>2038</v>
      </c>
      <c r="E1269" s="90" t="s">
        <v>408</v>
      </c>
      <c r="F1269" s="187">
        <v>1</v>
      </c>
      <c r="G1269" s="181"/>
      <c r="H1269" s="88">
        <f>F1269*G1269</f>
        <v>0</v>
      </c>
      <c r="J1269" s="11"/>
    </row>
    <row r="1270" spans="1:10">
      <c r="A1270" s="50">
        <f t="shared" ref="A1270" si="134">A1269+1</f>
        <v>640</v>
      </c>
      <c r="B1270" s="80" t="s">
        <v>2471</v>
      </c>
      <c r="C1270" s="226"/>
      <c r="D1270" s="93" t="s">
        <v>2039</v>
      </c>
      <c r="E1270" s="90" t="s">
        <v>408</v>
      </c>
      <c r="F1270" s="187">
        <v>1</v>
      </c>
      <c r="G1270" s="181"/>
      <c r="H1270" s="88">
        <f>F1270*G1270</f>
        <v>0</v>
      </c>
      <c r="J1270" s="11"/>
    </row>
    <row r="1271" spans="1:10">
      <c r="A1271" s="50"/>
      <c r="B1271" s="80" t="s">
        <v>2472</v>
      </c>
      <c r="C1271" s="226"/>
      <c r="D1271" s="84" t="s">
        <v>2042</v>
      </c>
      <c r="E1271" s="85"/>
      <c r="F1271" s="86"/>
      <c r="G1271" s="242"/>
      <c r="H1271" s="88"/>
      <c r="J1271" s="11"/>
    </row>
    <row r="1272" spans="1:10">
      <c r="A1272" s="50"/>
      <c r="B1272" s="80" t="s">
        <v>2473</v>
      </c>
      <c r="C1272" s="226"/>
      <c r="D1272" s="93" t="s">
        <v>2043</v>
      </c>
      <c r="E1272" s="85"/>
      <c r="F1272" s="85"/>
      <c r="G1272" s="242"/>
      <c r="H1272" s="88"/>
      <c r="J1272" s="11"/>
    </row>
    <row r="1273" spans="1:10">
      <c r="A1273" s="50">
        <f>A1270+1</f>
        <v>641</v>
      </c>
      <c r="B1273" s="80" t="s">
        <v>2474</v>
      </c>
      <c r="C1273" s="226"/>
      <c r="D1273" s="93" t="s">
        <v>2044</v>
      </c>
      <c r="E1273" s="90" t="s">
        <v>46</v>
      </c>
      <c r="F1273" s="187">
        <v>54</v>
      </c>
      <c r="G1273" s="181"/>
      <c r="H1273" s="88">
        <f>F1273*G1273</f>
        <v>0</v>
      </c>
      <c r="J1273" s="11"/>
    </row>
    <row r="1274" spans="1:10">
      <c r="A1274" s="50">
        <f t="shared" ref="A1274" si="135">A1273+1</f>
        <v>642</v>
      </c>
      <c r="B1274" s="80" t="s">
        <v>2475</v>
      </c>
      <c r="C1274" s="226"/>
      <c r="D1274" s="93" t="s">
        <v>2045</v>
      </c>
      <c r="E1274" s="90" t="s">
        <v>46</v>
      </c>
      <c r="F1274" s="187">
        <v>22</v>
      </c>
      <c r="G1274" s="181"/>
      <c r="H1274" s="88">
        <f>F1274*G1274</f>
        <v>0</v>
      </c>
      <c r="J1274" s="11"/>
    </row>
    <row r="1275" spans="1:10">
      <c r="A1275" s="50"/>
      <c r="B1275" s="80" t="s">
        <v>2476</v>
      </c>
      <c r="C1275" s="226"/>
      <c r="D1275" s="93" t="s">
        <v>2046</v>
      </c>
      <c r="E1275" s="85"/>
      <c r="F1275" s="85"/>
      <c r="G1275" s="242"/>
      <c r="H1275" s="88"/>
      <c r="J1275" s="11"/>
    </row>
    <row r="1276" spans="1:10">
      <c r="A1276" s="50">
        <f>A1274+1</f>
        <v>643</v>
      </c>
      <c r="B1276" s="80" t="s">
        <v>2477</v>
      </c>
      <c r="C1276" s="226"/>
      <c r="D1276" s="93" t="s">
        <v>2047</v>
      </c>
      <c r="E1276" s="90" t="s">
        <v>408</v>
      </c>
      <c r="F1276" s="187">
        <v>6</v>
      </c>
      <c r="G1276" s="181"/>
      <c r="H1276" s="88">
        <f>F1276*G1276</f>
        <v>0</v>
      </c>
      <c r="J1276" s="11"/>
    </row>
    <row r="1277" spans="1:10">
      <c r="A1277" s="50"/>
      <c r="B1277" s="80" t="s">
        <v>2478</v>
      </c>
      <c r="C1277" s="226"/>
      <c r="D1277" s="84" t="s">
        <v>2048</v>
      </c>
      <c r="E1277" s="85"/>
      <c r="F1277" s="86"/>
      <c r="G1277" s="242"/>
      <c r="H1277" s="88"/>
      <c r="J1277" s="11"/>
    </row>
    <row r="1278" spans="1:10">
      <c r="A1278" s="50"/>
      <c r="B1278" s="80" t="s">
        <v>2479</v>
      </c>
      <c r="C1278" s="226"/>
      <c r="D1278" s="93" t="s">
        <v>1814</v>
      </c>
      <c r="E1278" s="85"/>
      <c r="F1278" s="85"/>
      <c r="G1278" s="242"/>
      <c r="H1278" s="88"/>
      <c r="J1278" s="11"/>
    </row>
    <row r="1279" spans="1:10">
      <c r="A1279" s="50">
        <f>A1276+1</f>
        <v>644</v>
      </c>
      <c r="B1279" s="80" t="s">
        <v>2480</v>
      </c>
      <c r="C1279" s="226"/>
      <c r="D1279" s="93" t="s">
        <v>1816</v>
      </c>
      <c r="E1279" s="90" t="s">
        <v>46</v>
      </c>
      <c r="F1279" s="187">
        <v>18</v>
      </c>
      <c r="G1279" s="181"/>
      <c r="H1279" s="88">
        <f t="shared" ref="H1279:H1284" si="136">F1279*G1279</f>
        <v>0</v>
      </c>
      <c r="J1279" s="11"/>
    </row>
    <row r="1280" spans="1:10">
      <c r="A1280" s="50">
        <f t="shared" ref="A1280:A1285" si="137">A1279+1</f>
        <v>645</v>
      </c>
      <c r="B1280" s="80" t="s">
        <v>2481</v>
      </c>
      <c r="C1280" s="226"/>
      <c r="D1280" s="93" t="s">
        <v>1817</v>
      </c>
      <c r="E1280" s="90" t="s">
        <v>46</v>
      </c>
      <c r="F1280" s="187">
        <v>22</v>
      </c>
      <c r="G1280" s="181"/>
      <c r="H1280" s="88">
        <f t="shared" si="136"/>
        <v>0</v>
      </c>
      <c r="J1280" s="11"/>
    </row>
    <row r="1281" spans="1:10">
      <c r="A1281" s="50">
        <f t="shared" si="137"/>
        <v>646</v>
      </c>
      <c r="B1281" s="80" t="s">
        <v>2482</v>
      </c>
      <c r="C1281" s="226"/>
      <c r="D1281" s="93" t="s">
        <v>1818</v>
      </c>
      <c r="E1281" s="90" t="s">
        <v>46</v>
      </c>
      <c r="F1281" s="187">
        <v>308</v>
      </c>
      <c r="G1281" s="181"/>
      <c r="H1281" s="88">
        <f t="shared" si="136"/>
        <v>0</v>
      </c>
      <c r="J1281" s="11"/>
    </row>
    <row r="1282" spans="1:10">
      <c r="A1282" s="50">
        <f t="shared" si="137"/>
        <v>647</v>
      </c>
      <c r="B1282" s="80" t="s">
        <v>2483</v>
      </c>
      <c r="C1282" s="226"/>
      <c r="D1282" s="93" t="s">
        <v>1819</v>
      </c>
      <c r="E1282" s="90" t="s">
        <v>46</v>
      </c>
      <c r="F1282" s="187">
        <v>14</v>
      </c>
      <c r="G1282" s="181"/>
      <c r="H1282" s="88">
        <f t="shared" si="136"/>
        <v>0</v>
      </c>
      <c r="J1282" s="11"/>
    </row>
    <row r="1283" spans="1:10">
      <c r="A1283" s="50">
        <f t="shared" si="137"/>
        <v>648</v>
      </c>
      <c r="B1283" s="80" t="s">
        <v>2484</v>
      </c>
      <c r="C1283" s="226"/>
      <c r="D1283" s="93" t="s">
        <v>1820</v>
      </c>
      <c r="E1283" s="90" t="s">
        <v>46</v>
      </c>
      <c r="F1283" s="187">
        <v>117</v>
      </c>
      <c r="G1283" s="181"/>
      <c r="H1283" s="88">
        <f t="shared" si="136"/>
        <v>0</v>
      </c>
      <c r="J1283" s="11"/>
    </row>
    <row r="1284" spans="1:10">
      <c r="A1284" s="50">
        <f t="shared" si="137"/>
        <v>649</v>
      </c>
      <c r="B1284" s="80" t="s">
        <v>2485</v>
      </c>
      <c r="C1284" s="226"/>
      <c r="D1284" s="93" t="s">
        <v>1821</v>
      </c>
      <c r="E1284" s="90" t="s">
        <v>46</v>
      </c>
      <c r="F1284" s="187">
        <v>320</v>
      </c>
      <c r="G1284" s="181"/>
      <c r="H1284" s="88">
        <f t="shared" si="136"/>
        <v>0</v>
      </c>
      <c r="J1284" s="11"/>
    </row>
    <row r="1285" spans="1:10">
      <c r="A1285" s="50">
        <f t="shared" si="137"/>
        <v>650</v>
      </c>
      <c r="B1285" s="80" t="s">
        <v>2486</v>
      </c>
      <c r="C1285" s="226"/>
      <c r="D1285" s="96" t="s">
        <v>1704</v>
      </c>
      <c r="E1285" s="90" t="s">
        <v>46</v>
      </c>
      <c r="F1285" s="187">
        <v>206</v>
      </c>
      <c r="G1285" s="181"/>
      <c r="H1285" s="88">
        <f>F1285*G1285</f>
        <v>0</v>
      </c>
      <c r="J1285" s="11"/>
    </row>
    <row r="1286" spans="1:10">
      <c r="A1286" s="50"/>
      <c r="B1286" s="80" t="s">
        <v>2414</v>
      </c>
      <c r="C1286" s="226"/>
      <c r="D1286" s="198" t="s">
        <v>1789</v>
      </c>
      <c r="E1286" s="199"/>
      <c r="F1286" s="214"/>
      <c r="G1286" s="214"/>
      <c r="H1286" s="200">
        <f>SUM(H1213:H1285)</f>
        <v>0</v>
      </c>
      <c r="J1286" s="11"/>
    </row>
    <row r="1287" spans="1:10">
      <c r="A1287" s="50"/>
      <c r="B1287" s="80" t="s">
        <v>2487</v>
      </c>
      <c r="C1287" s="226"/>
      <c r="D1287" s="84" t="s">
        <v>2049</v>
      </c>
      <c r="E1287" s="85"/>
      <c r="F1287" s="86"/>
      <c r="G1287" s="242"/>
      <c r="H1287" s="88"/>
      <c r="J1287" s="11"/>
    </row>
    <row r="1288" spans="1:10" ht="24">
      <c r="A1288" s="50"/>
      <c r="B1288" s="80" t="s">
        <v>2488</v>
      </c>
      <c r="C1288" s="226"/>
      <c r="D1288" s="84" t="s">
        <v>2050</v>
      </c>
      <c r="E1288" s="85"/>
      <c r="F1288" s="86"/>
      <c r="G1288" s="242"/>
      <c r="H1288" s="88"/>
      <c r="J1288" s="11"/>
    </row>
    <row r="1289" spans="1:10">
      <c r="A1289" s="50"/>
      <c r="B1289" s="80" t="s">
        <v>2489</v>
      </c>
      <c r="C1289" s="226"/>
      <c r="D1289" s="93" t="s">
        <v>2051</v>
      </c>
      <c r="E1289" s="85"/>
      <c r="F1289" s="85"/>
      <c r="G1289" s="242"/>
      <c r="H1289" s="88"/>
      <c r="J1289" s="11"/>
    </row>
    <row r="1290" spans="1:10">
      <c r="A1290" s="50">
        <f>A1285+1</f>
        <v>651</v>
      </c>
      <c r="B1290" s="80" t="s">
        <v>2490</v>
      </c>
      <c r="C1290" s="226"/>
      <c r="D1290" s="93" t="s">
        <v>1815</v>
      </c>
      <c r="E1290" s="90" t="s">
        <v>46</v>
      </c>
      <c r="F1290" s="187">
        <v>162</v>
      </c>
      <c r="G1290" s="181"/>
      <c r="H1290" s="88">
        <f>F1290*G1290</f>
        <v>0</v>
      </c>
      <c r="J1290" s="11"/>
    </row>
    <row r="1291" spans="1:10">
      <c r="A1291" s="50">
        <f t="shared" ref="A1291:A1293" si="138">A1290+1</f>
        <v>652</v>
      </c>
      <c r="B1291" s="80" t="s">
        <v>2491</v>
      </c>
      <c r="C1291" s="226"/>
      <c r="D1291" s="93" t="s">
        <v>1816</v>
      </c>
      <c r="E1291" s="90" t="s">
        <v>46</v>
      </c>
      <c r="F1291" s="187">
        <v>597</v>
      </c>
      <c r="G1291" s="181"/>
      <c r="H1291" s="88">
        <f>F1291*G1291</f>
        <v>0</v>
      </c>
      <c r="J1291" s="11"/>
    </row>
    <row r="1292" spans="1:10">
      <c r="A1292" s="50">
        <f t="shared" si="138"/>
        <v>653</v>
      </c>
      <c r="B1292" s="80" t="s">
        <v>2492</v>
      </c>
      <c r="C1292" s="226"/>
      <c r="D1292" s="93" t="s">
        <v>1817</v>
      </c>
      <c r="E1292" s="90" t="s">
        <v>46</v>
      </c>
      <c r="F1292" s="187">
        <v>416</v>
      </c>
      <c r="G1292" s="181"/>
      <c r="H1292" s="88">
        <f>F1292*G1292</f>
        <v>0</v>
      </c>
      <c r="J1292" s="11"/>
    </row>
    <row r="1293" spans="1:10">
      <c r="A1293" s="50">
        <f t="shared" si="138"/>
        <v>654</v>
      </c>
      <c r="B1293" s="80" t="s">
        <v>2493</v>
      </c>
      <c r="C1293" s="226"/>
      <c r="D1293" s="93" t="s">
        <v>1818</v>
      </c>
      <c r="E1293" s="90" t="s">
        <v>46</v>
      </c>
      <c r="F1293" s="187">
        <v>296</v>
      </c>
      <c r="G1293" s="181"/>
      <c r="H1293" s="88">
        <f>F1293*G1293</f>
        <v>0</v>
      </c>
      <c r="J1293" s="11"/>
    </row>
    <row r="1294" spans="1:10">
      <c r="A1294" s="50"/>
      <c r="B1294" s="80" t="s">
        <v>2494</v>
      </c>
      <c r="C1294" s="226"/>
      <c r="D1294" s="93" t="s">
        <v>2052</v>
      </c>
      <c r="E1294" s="85"/>
      <c r="F1294" s="85"/>
      <c r="G1294" s="242"/>
      <c r="H1294" s="88"/>
      <c r="J1294" s="11"/>
    </row>
    <row r="1295" spans="1:10">
      <c r="A1295" s="50">
        <f>A1293+1</f>
        <v>655</v>
      </c>
      <c r="B1295" s="80" t="s">
        <v>2495</v>
      </c>
      <c r="C1295" s="226"/>
      <c r="D1295" s="93" t="s">
        <v>1819</v>
      </c>
      <c r="E1295" s="90" t="s">
        <v>46</v>
      </c>
      <c r="F1295" s="187">
        <v>188</v>
      </c>
      <c r="G1295" s="181"/>
      <c r="H1295" s="88">
        <f>F1295*G1295</f>
        <v>0</v>
      </c>
      <c r="J1295" s="11"/>
    </row>
    <row r="1296" spans="1:10">
      <c r="A1296" s="50">
        <f t="shared" ref="A1296" si="139">A1295+1</f>
        <v>656</v>
      </c>
      <c r="B1296" s="80" t="s">
        <v>2496</v>
      </c>
      <c r="C1296" s="226"/>
      <c r="D1296" s="93" t="s">
        <v>1820</v>
      </c>
      <c r="E1296" s="90" t="s">
        <v>46</v>
      </c>
      <c r="F1296" s="187">
        <v>87</v>
      </c>
      <c r="G1296" s="181"/>
      <c r="H1296" s="88">
        <f>F1296*G1296</f>
        <v>0</v>
      </c>
      <c r="J1296" s="11"/>
    </row>
    <row r="1297" spans="1:10" ht="24">
      <c r="A1297" s="50"/>
      <c r="B1297" s="80" t="s">
        <v>2497</v>
      </c>
      <c r="C1297" s="226"/>
      <c r="D1297" s="84" t="s">
        <v>2053</v>
      </c>
      <c r="E1297" s="85"/>
      <c r="F1297" s="86"/>
      <c r="G1297" s="242"/>
      <c r="H1297" s="88"/>
      <c r="J1297" s="11"/>
    </row>
    <row r="1298" spans="1:10">
      <c r="A1298" s="50"/>
      <c r="B1298" s="80" t="s">
        <v>2498</v>
      </c>
      <c r="C1298" s="226"/>
      <c r="D1298" s="93" t="s">
        <v>2054</v>
      </c>
      <c r="E1298" s="85"/>
      <c r="F1298" s="85"/>
      <c r="G1298" s="242"/>
      <c r="H1298" s="88"/>
      <c r="J1298" s="11"/>
    </row>
    <row r="1299" spans="1:10">
      <c r="A1299" s="50">
        <f>A1296+1</f>
        <v>657</v>
      </c>
      <c r="B1299" s="80" t="s">
        <v>2499</v>
      </c>
      <c r="C1299" s="226"/>
      <c r="D1299" s="93" t="s">
        <v>1816</v>
      </c>
      <c r="E1299" s="90" t="s">
        <v>46</v>
      </c>
      <c r="F1299" s="187">
        <v>18</v>
      </c>
      <c r="G1299" s="181"/>
      <c r="H1299" s="88">
        <f>F1299*G1299</f>
        <v>0</v>
      </c>
      <c r="J1299" s="11"/>
    </row>
    <row r="1300" spans="1:10">
      <c r="A1300" s="50">
        <f t="shared" ref="A1300:A1302" si="140">A1299+1</f>
        <v>658</v>
      </c>
      <c r="B1300" s="80" t="s">
        <v>2500</v>
      </c>
      <c r="C1300" s="226"/>
      <c r="D1300" s="93" t="s">
        <v>1817</v>
      </c>
      <c r="E1300" s="90" t="s">
        <v>46</v>
      </c>
      <c r="F1300" s="187">
        <v>22</v>
      </c>
      <c r="G1300" s="181"/>
      <c r="H1300" s="88">
        <f>F1300*G1300</f>
        <v>0</v>
      </c>
      <c r="J1300" s="11"/>
    </row>
    <row r="1301" spans="1:10">
      <c r="A1301" s="50">
        <f t="shared" si="140"/>
        <v>659</v>
      </c>
      <c r="B1301" s="80" t="s">
        <v>2501</v>
      </c>
      <c r="C1301" s="226"/>
      <c r="D1301" s="93" t="s">
        <v>1818</v>
      </c>
      <c r="E1301" s="90" t="s">
        <v>46</v>
      </c>
      <c r="F1301" s="187">
        <v>108</v>
      </c>
      <c r="G1301" s="181"/>
      <c r="H1301" s="88">
        <f>F1301*G1301</f>
        <v>0</v>
      </c>
      <c r="J1301" s="11"/>
    </row>
    <row r="1302" spans="1:10">
      <c r="A1302" s="50">
        <f t="shared" si="140"/>
        <v>660</v>
      </c>
      <c r="B1302" s="80" t="s">
        <v>2502</v>
      </c>
      <c r="C1302" s="226"/>
      <c r="D1302" s="93" t="s">
        <v>1819</v>
      </c>
      <c r="E1302" s="90" t="s">
        <v>46</v>
      </c>
      <c r="F1302" s="187">
        <v>14</v>
      </c>
      <c r="G1302" s="181"/>
      <c r="H1302" s="88">
        <f>F1302*G1302</f>
        <v>0</v>
      </c>
      <c r="J1302" s="11"/>
    </row>
    <row r="1303" spans="1:10">
      <c r="A1303" s="50"/>
      <c r="B1303" s="80" t="s">
        <v>2503</v>
      </c>
      <c r="C1303" s="226"/>
      <c r="D1303" s="93" t="s">
        <v>2055</v>
      </c>
      <c r="E1303" s="85"/>
      <c r="F1303" s="85"/>
      <c r="G1303" s="242"/>
      <c r="H1303" s="88"/>
      <c r="J1303" s="11"/>
    </row>
    <row r="1304" spans="1:10">
      <c r="A1304" s="50">
        <f>A1302+1</f>
        <v>661</v>
      </c>
      <c r="B1304" s="80" t="s">
        <v>2504</v>
      </c>
      <c r="C1304" s="226"/>
      <c r="D1304" s="93" t="s">
        <v>1820</v>
      </c>
      <c r="E1304" s="90" t="s">
        <v>46</v>
      </c>
      <c r="F1304" s="187">
        <v>107</v>
      </c>
      <c r="G1304" s="181"/>
      <c r="H1304" s="88">
        <f>F1304*G1304</f>
        <v>0</v>
      </c>
      <c r="J1304" s="11"/>
    </row>
    <row r="1305" spans="1:10">
      <c r="A1305" s="50">
        <f t="shared" ref="A1305:A1306" si="141">A1304+1</f>
        <v>662</v>
      </c>
      <c r="B1305" s="80" t="s">
        <v>2505</v>
      </c>
      <c r="C1305" s="226"/>
      <c r="D1305" s="93" t="s">
        <v>1821</v>
      </c>
      <c r="E1305" s="90" t="s">
        <v>46</v>
      </c>
      <c r="F1305" s="187">
        <v>134</v>
      </c>
      <c r="G1305" s="181"/>
      <c r="H1305" s="88">
        <f>F1305*G1305</f>
        <v>0</v>
      </c>
      <c r="J1305" s="11"/>
    </row>
    <row r="1306" spans="1:10">
      <c r="A1306" s="50">
        <f t="shared" si="141"/>
        <v>663</v>
      </c>
      <c r="B1306" s="80" t="s">
        <v>2504</v>
      </c>
      <c r="C1306" s="226"/>
      <c r="D1306" s="93" t="s">
        <v>2056</v>
      </c>
      <c r="E1306" s="90" t="s">
        <v>46</v>
      </c>
      <c r="F1306" s="187">
        <v>72</v>
      </c>
      <c r="G1306" s="181"/>
      <c r="H1306" s="88">
        <f>F1306*G1306</f>
        <v>0</v>
      </c>
      <c r="J1306" s="11"/>
    </row>
    <row r="1307" spans="1:10">
      <c r="A1307" s="50"/>
      <c r="B1307" s="80" t="s">
        <v>2487</v>
      </c>
      <c r="C1307" s="226"/>
      <c r="D1307" s="198" t="s">
        <v>2049</v>
      </c>
      <c r="E1307" s="199"/>
      <c r="F1307" s="214"/>
      <c r="G1307" s="214"/>
      <c r="H1307" s="200">
        <f>SUM(H1288:H1306)</f>
        <v>0</v>
      </c>
      <c r="J1307" s="11"/>
    </row>
    <row r="1308" spans="1:10">
      <c r="A1308" s="50"/>
      <c r="B1308" s="80" t="s">
        <v>1563</v>
      </c>
      <c r="C1308" s="226"/>
      <c r="D1308" s="84" t="s">
        <v>1564</v>
      </c>
      <c r="E1308" s="85"/>
      <c r="F1308" s="86"/>
      <c r="G1308" s="242"/>
      <c r="H1308" s="88"/>
      <c r="J1308" s="11"/>
    </row>
    <row r="1309" spans="1:10">
      <c r="A1309" s="50"/>
      <c r="B1309" s="80" t="s">
        <v>1565</v>
      </c>
      <c r="C1309" s="226"/>
      <c r="D1309" s="84" t="s">
        <v>1566</v>
      </c>
      <c r="E1309" s="85"/>
      <c r="F1309" s="86"/>
      <c r="G1309" s="242"/>
      <c r="H1309" s="88"/>
      <c r="J1309" s="11"/>
    </row>
    <row r="1310" spans="1:10">
      <c r="A1310" s="50"/>
      <c r="B1310" s="80" t="s">
        <v>1567</v>
      </c>
      <c r="C1310" s="226"/>
      <c r="D1310" s="93" t="s">
        <v>1568</v>
      </c>
      <c r="E1310" s="85"/>
      <c r="F1310" s="85"/>
      <c r="G1310" s="242"/>
      <c r="H1310" s="88"/>
      <c r="J1310" s="11"/>
    </row>
    <row r="1311" spans="1:10">
      <c r="A1311" s="50">
        <f>A1306+1</f>
        <v>664</v>
      </c>
      <c r="B1311" s="80" t="s">
        <v>1569</v>
      </c>
      <c r="C1311" s="226"/>
      <c r="D1311" s="93" t="s">
        <v>1570</v>
      </c>
      <c r="E1311" s="90" t="s">
        <v>408</v>
      </c>
      <c r="F1311" s="187">
        <v>37</v>
      </c>
      <c r="G1311" s="181"/>
      <c r="H1311" s="88">
        <f>F1311*G1311</f>
        <v>0</v>
      </c>
      <c r="J1311" s="11"/>
    </row>
    <row r="1312" spans="1:10">
      <c r="A1312" s="50"/>
      <c r="B1312" s="80" t="s">
        <v>1571</v>
      </c>
      <c r="C1312" s="226"/>
      <c r="D1312" s="93" t="s">
        <v>1572</v>
      </c>
      <c r="E1312" s="85"/>
      <c r="F1312" s="85"/>
      <c r="G1312" s="242"/>
      <c r="H1312" s="88"/>
      <c r="J1312" s="11"/>
    </row>
    <row r="1313" spans="1:10">
      <c r="A1313" s="50">
        <f>A1311+1</f>
        <v>665</v>
      </c>
      <c r="B1313" s="80" t="s">
        <v>1573</v>
      </c>
      <c r="C1313" s="226"/>
      <c r="D1313" s="93" t="s">
        <v>1574</v>
      </c>
      <c r="E1313" s="90" t="s">
        <v>408</v>
      </c>
      <c r="F1313" s="187">
        <v>37</v>
      </c>
      <c r="G1313" s="181"/>
      <c r="H1313" s="88">
        <f>F1313*G1313</f>
        <v>0</v>
      </c>
      <c r="J1313" s="11"/>
    </row>
    <row r="1314" spans="1:10">
      <c r="A1314" s="50">
        <f t="shared" ref="A1314" si="142">A1313+1</f>
        <v>666</v>
      </c>
      <c r="B1314" s="80" t="s">
        <v>1575</v>
      </c>
      <c r="C1314" s="226"/>
      <c r="D1314" s="93" t="s">
        <v>1576</v>
      </c>
      <c r="E1314" s="90" t="s">
        <v>408</v>
      </c>
      <c r="F1314" s="187">
        <v>37</v>
      </c>
      <c r="G1314" s="181"/>
      <c r="H1314" s="88">
        <f>F1314*G1314</f>
        <v>0</v>
      </c>
      <c r="J1314" s="11"/>
    </row>
    <row r="1315" spans="1:10">
      <c r="A1315" s="50"/>
      <c r="B1315" s="80" t="s">
        <v>1577</v>
      </c>
      <c r="C1315" s="226"/>
      <c r="D1315" s="89" t="s">
        <v>1578</v>
      </c>
      <c r="E1315" s="85"/>
      <c r="F1315" s="85"/>
      <c r="G1315" s="242"/>
      <c r="H1315" s="88"/>
      <c r="J1315" s="11"/>
    </row>
    <row r="1316" spans="1:10">
      <c r="A1316" s="50">
        <f>A1314+1</f>
        <v>667</v>
      </c>
      <c r="B1316" s="80" t="s">
        <v>1579</v>
      </c>
      <c r="C1316" s="226"/>
      <c r="D1316" s="93" t="s">
        <v>1580</v>
      </c>
      <c r="E1316" s="90" t="s">
        <v>408</v>
      </c>
      <c r="F1316" s="187">
        <v>6</v>
      </c>
      <c r="G1316" s="181"/>
      <c r="H1316" s="88">
        <f>F1316*G1316</f>
        <v>0</v>
      </c>
      <c r="J1316" s="11"/>
    </row>
    <row r="1317" spans="1:10">
      <c r="A1317" s="50"/>
      <c r="B1317" s="80" t="s">
        <v>1581</v>
      </c>
      <c r="C1317" s="226"/>
      <c r="D1317" s="84" t="s">
        <v>1582</v>
      </c>
      <c r="E1317" s="85"/>
      <c r="F1317" s="86"/>
      <c r="G1317" s="242"/>
      <c r="H1317" s="88"/>
      <c r="J1317" s="11"/>
    </row>
    <row r="1318" spans="1:10">
      <c r="A1318" s="50">
        <f>A1316+1</f>
        <v>668</v>
      </c>
      <c r="B1318" s="80" t="s">
        <v>1583</v>
      </c>
      <c r="C1318" s="226"/>
      <c r="D1318" s="93" t="s">
        <v>1584</v>
      </c>
      <c r="E1318" s="90" t="s">
        <v>408</v>
      </c>
      <c r="F1318" s="187">
        <v>17</v>
      </c>
      <c r="G1318" s="181"/>
      <c r="H1318" s="88">
        <f>F1318*G1318</f>
        <v>0</v>
      </c>
      <c r="J1318" s="11"/>
    </row>
    <row r="1319" spans="1:10">
      <c r="A1319" s="50">
        <f t="shared" ref="A1319" si="143">A1318+1</f>
        <v>669</v>
      </c>
      <c r="B1319" s="80" t="s">
        <v>1585</v>
      </c>
      <c r="C1319" s="226"/>
      <c r="D1319" s="93" t="s">
        <v>1586</v>
      </c>
      <c r="E1319" s="90" t="s">
        <v>408</v>
      </c>
      <c r="F1319" s="187">
        <v>17</v>
      </c>
      <c r="G1319" s="181"/>
      <c r="H1319" s="88">
        <f>F1319*G1319</f>
        <v>0</v>
      </c>
      <c r="J1319" s="11"/>
    </row>
    <row r="1320" spans="1:10">
      <c r="A1320" s="50"/>
      <c r="B1320" s="80" t="s">
        <v>1587</v>
      </c>
      <c r="C1320" s="226"/>
      <c r="D1320" s="93" t="s">
        <v>1588</v>
      </c>
      <c r="E1320" s="85"/>
      <c r="F1320" s="85"/>
      <c r="G1320" s="242"/>
      <c r="H1320" s="88"/>
      <c r="J1320" s="11"/>
    </row>
    <row r="1321" spans="1:10">
      <c r="A1321" s="50">
        <f>A1319+1</f>
        <v>670</v>
      </c>
      <c r="B1321" s="80" t="s">
        <v>1589</v>
      </c>
      <c r="C1321" s="226"/>
      <c r="D1321" s="93" t="s">
        <v>1590</v>
      </c>
      <c r="E1321" s="90" t="s">
        <v>408</v>
      </c>
      <c r="F1321" s="187">
        <v>17</v>
      </c>
      <c r="G1321" s="181"/>
      <c r="H1321" s="88">
        <f>F1321*G1321</f>
        <v>0</v>
      </c>
      <c r="J1321" s="11"/>
    </row>
    <row r="1322" spans="1:10">
      <c r="A1322" s="50"/>
      <c r="B1322" s="94" t="s">
        <v>1591</v>
      </c>
      <c r="C1322" s="226"/>
      <c r="D1322" s="96" t="s">
        <v>1592</v>
      </c>
      <c r="E1322" s="85"/>
      <c r="F1322" s="85"/>
      <c r="G1322" s="85"/>
      <c r="H1322" s="88"/>
      <c r="J1322" s="11"/>
    </row>
    <row r="1323" spans="1:10">
      <c r="A1323" s="50">
        <f>A1321+1</f>
        <v>671</v>
      </c>
      <c r="B1323" s="94" t="s">
        <v>1593</v>
      </c>
      <c r="C1323" s="226"/>
      <c r="D1323" s="96" t="s">
        <v>1594</v>
      </c>
      <c r="E1323" s="90" t="s">
        <v>408</v>
      </c>
      <c r="F1323" s="187">
        <v>3</v>
      </c>
      <c r="G1323" s="181"/>
      <c r="H1323" s="88">
        <f>F1323*G1323</f>
        <v>0</v>
      </c>
      <c r="J1323" s="11"/>
    </row>
    <row r="1324" spans="1:10" ht="24">
      <c r="A1324" s="50">
        <f t="shared" ref="A1324" si="144">A1323+1</f>
        <v>672</v>
      </c>
      <c r="B1324" s="94" t="s">
        <v>1595</v>
      </c>
      <c r="C1324" s="226"/>
      <c r="D1324" s="96" t="s">
        <v>1596</v>
      </c>
      <c r="E1324" s="90" t="s">
        <v>408</v>
      </c>
      <c r="F1324" s="187">
        <v>3</v>
      </c>
      <c r="G1324" s="181"/>
      <c r="H1324" s="88">
        <f>F1324*G1324</f>
        <v>0</v>
      </c>
      <c r="J1324" s="11"/>
    </row>
    <row r="1325" spans="1:10">
      <c r="A1325" s="50"/>
      <c r="B1325" s="80" t="s">
        <v>1597</v>
      </c>
      <c r="C1325" s="226"/>
      <c r="D1325" s="84" t="s">
        <v>1598</v>
      </c>
      <c r="E1325" s="85"/>
      <c r="F1325" s="86"/>
      <c r="G1325" s="242"/>
      <c r="H1325" s="88"/>
      <c r="J1325" s="11"/>
    </row>
    <row r="1326" spans="1:10">
      <c r="A1326" s="50"/>
      <c r="B1326" s="80" t="s">
        <v>1599</v>
      </c>
      <c r="C1326" s="226"/>
      <c r="D1326" s="93" t="s">
        <v>1600</v>
      </c>
      <c r="E1326" s="85"/>
      <c r="F1326" s="85"/>
      <c r="G1326" s="242"/>
      <c r="H1326" s="88"/>
      <c r="J1326" s="11"/>
    </row>
    <row r="1327" spans="1:10">
      <c r="A1327" s="50">
        <f>A1324+1</f>
        <v>673</v>
      </c>
      <c r="B1327" s="80" t="s">
        <v>1601</v>
      </c>
      <c r="C1327" s="226"/>
      <c r="D1327" s="93" t="s">
        <v>1602</v>
      </c>
      <c r="E1327" s="90" t="s">
        <v>408</v>
      </c>
      <c r="F1327" s="187">
        <v>3</v>
      </c>
      <c r="G1327" s="181"/>
      <c r="H1327" s="88">
        <f>F1327*G1327</f>
        <v>0</v>
      </c>
      <c r="J1327" s="11"/>
    </row>
    <row r="1328" spans="1:10">
      <c r="A1328" s="50">
        <f t="shared" ref="A1328:A1330" si="145">A1327+1</f>
        <v>674</v>
      </c>
      <c r="B1328" s="80" t="s">
        <v>1603</v>
      </c>
      <c r="C1328" s="226"/>
      <c r="D1328" s="89" t="s">
        <v>1604</v>
      </c>
      <c r="E1328" s="90" t="s">
        <v>408</v>
      </c>
      <c r="F1328" s="187">
        <v>2</v>
      </c>
      <c r="G1328" s="181"/>
      <c r="H1328" s="88">
        <f>F1328*G1328</f>
        <v>0</v>
      </c>
      <c r="J1328" s="11"/>
    </row>
    <row r="1329" spans="1:10">
      <c r="A1329" s="50">
        <f t="shared" si="145"/>
        <v>675</v>
      </c>
      <c r="B1329" s="80" t="s">
        <v>1605</v>
      </c>
      <c r="C1329" s="226"/>
      <c r="D1329" s="93" t="s">
        <v>1606</v>
      </c>
      <c r="E1329" s="90" t="s">
        <v>408</v>
      </c>
      <c r="F1329" s="187">
        <v>29</v>
      </c>
      <c r="G1329" s="181"/>
      <c r="H1329" s="88">
        <f>F1329*G1329</f>
        <v>0</v>
      </c>
      <c r="J1329" s="11"/>
    </row>
    <row r="1330" spans="1:10">
      <c r="A1330" s="50">
        <f t="shared" si="145"/>
        <v>676</v>
      </c>
      <c r="B1330" s="80" t="s">
        <v>1607</v>
      </c>
      <c r="C1330" s="226"/>
      <c r="D1330" s="93" t="s">
        <v>1608</v>
      </c>
      <c r="E1330" s="90" t="s">
        <v>408</v>
      </c>
      <c r="F1330" s="187">
        <v>29</v>
      </c>
      <c r="G1330" s="181"/>
      <c r="H1330" s="88">
        <f>F1330*G1330</f>
        <v>0</v>
      </c>
      <c r="J1330" s="11"/>
    </row>
    <row r="1331" spans="1:10">
      <c r="A1331" s="50"/>
      <c r="B1331" s="80" t="s">
        <v>1609</v>
      </c>
      <c r="C1331" s="226"/>
      <c r="D1331" s="93" t="s">
        <v>1610</v>
      </c>
      <c r="E1331" s="85"/>
      <c r="F1331" s="85"/>
      <c r="G1331" s="242"/>
      <c r="H1331" s="88"/>
      <c r="J1331" s="11"/>
    </row>
    <row r="1332" spans="1:10">
      <c r="A1332" s="50">
        <f>A1330+1</f>
        <v>677</v>
      </c>
      <c r="B1332" s="94" t="s">
        <v>1611</v>
      </c>
      <c r="C1332" s="226"/>
      <c r="D1332" s="96" t="s">
        <v>1612</v>
      </c>
      <c r="E1332" s="90" t="s">
        <v>408</v>
      </c>
      <c r="F1332" s="187">
        <v>3</v>
      </c>
      <c r="G1332" s="181"/>
      <c r="H1332" s="88">
        <f>F1332*G1332</f>
        <v>0</v>
      </c>
      <c r="J1332" s="11"/>
    </row>
    <row r="1333" spans="1:10">
      <c r="A1333" s="50">
        <f t="shared" ref="A1333" si="146">A1332+1</f>
        <v>678</v>
      </c>
      <c r="B1333" s="80" t="s">
        <v>1613</v>
      </c>
      <c r="C1333" s="226"/>
      <c r="D1333" s="89" t="s">
        <v>1614</v>
      </c>
      <c r="E1333" s="90" t="s">
        <v>408</v>
      </c>
      <c r="F1333" s="187">
        <v>2</v>
      </c>
      <c r="G1333" s="181"/>
      <c r="H1333" s="88">
        <f>F1333*G1333</f>
        <v>0</v>
      </c>
      <c r="J1333" s="11"/>
    </row>
    <row r="1334" spans="1:10">
      <c r="A1334" s="50"/>
      <c r="B1334" s="80" t="s">
        <v>1615</v>
      </c>
      <c r="C1334" s="226"/>
      <c r="D1334" s="93" t="s">
        <v>1616</v>
      </c>
      <c r="E1334" s="85"/>
      <c r="F1334" s="242"/>
      <c r="G1334" s="85"/>
      <c r="H1334" s="88"/>
      <c r="J1334" s="11"/>
    </row>
    <row r="1335" spans="1:10">
      <c r="A1335" s="50">
        <f>A1333+1</f>
        <v>679</v>
      </c>
      <c r="B1335" s="80" t="s">
        <v>1617</v>
      </c>
      <c r="C1335" s="226"/>
      <c r="D1335" s="89" t="s">
        <v>1618</v>
      </c>
      <c r="E1335" s="90" t="s">
        <v>408</v>
      </c>
      <c r="F1335" s="187">
        <v>6</v>
      </c>
      <c r="G1335" s="181"/>
      <c r="H1335" s="88">
        <f>F1335*G1335</f>
        <v>0</v>
      </c>
      <c r="J1335" s="11"/>
    </row>
    <row r="1336" spans="1:10">
      <c r="A1336" s="50">
        <f t="shared" ref="A1336" si="147">A1335+1</f>
        <v>680</v>
      </c>
      <c r="B1336" s="80" t="s">
        <v>1619</v>
      </c>
      <c r="C1336" s="226"/>
      <c r="D1336" s="89" t="s">
        <v>1620</v>
      </c>
      <c r="E1336" s="90" t="s">
        <v>408</v>
      </c>
      <c r="F1336" s="187">
        <v>12</v>
      </c>
      <c r="G1336" s="181"/>
      <c r="H1336" s="88">
        <f>F1336*G1336</f>
        <v>0</v>
      </c>
      <c r="J1336" s="11"/>
    </row>
    <row r="1337" spans="1:10">
      <c r="A1337" s="50"/>
      <c r="B1337" s="80" t="s">
        <v>1621</v>
      </c>
      <c r="C1337" s="226"/>
      <c r="D1337" s="84" t="s">
        <v>1622</v>
      </c>
      <c r="E1337" s="85"/>
      <c r="F1337" s="86"/>
      <c r="G1337" s="242"/>
      <c r="H1337" s="88"/>
      <c r="J1337" s="11"/>
    </row>
    <row r="1338" spans="1:10">
      <c r="A1338" s="50">
        <f>A1336+1</f>
        <v>681</v>
      </c>
      <c r="B1338" s="80" t="s">
        <v>1623</v>
      </c>
      <c r="C1338" s="226"/>
      <c r="D1338" s="93" t="s">
        <v>1624</v>
      </c>
      <c r="E1338" s="90" t="s">
        <v>408</v>
      </c>
      <c r="F1338" s="187">
        <v>3</v>
      </c>
      <c r="G1338" s="181"/>
      <c r="H1338" s="88">
        <f>F1338*G1338</f>
        <v>0</v>
      </c>
      <c r="J1338" s="11"/>
    </row>
    <row r="1339" spans="1:10">
      <c r="A1339" s="50">
        <f t="shared" ref="A1339" si="148">A1338+1</f>
        <v>682</v>
      </c>
      <c r="B1339" s="80" t="s">
        <v>1625</v>
      </c>
      <c r="C1339" s="226"/>
      <c r="D1339" s="93" t="s">
        <v>1626</v>
      </c>
      <c r="E1339" s="90" t="s">
        <v>408</v>
      </c>
      <c r="F1339" s="187">
        <v>1</v>
      </c>
      <c r="G1339" s="181"/>
      <c r="H1339" s="88">
        <f>F1339*G1339</f>
        <v>0</v>
      </c>
      <c r="J1339" s="11"/>
    </row>
    <row r="1340" spans="1:10">
      <c r="A1340" s="50"/>
      <c r="B1340" s="80" t="s">
        <v>1627</v>
      </c>
      <c r="C1340" s="226"/>
      <c r="D1340" s="84" t="s">
        <v>1628</v>
      </c>
      <c r="E1340" s="85"/>
      <c r="F1340" s="86"/>
      <c r="G1340" s="242"/>
      <c r="H1340" s="88"/>
      <c r="J1340" s="11"/>
    </row>
    <row r="1341" spans="1:10">
      <c r="A1341" s="50">
        <f>A1339+1</f>
        <v>683</v>
      </c>
      <c r="B1341" s="80" t="s">
        <v>1629</v>
      </c>
      <c r="C1341" s="226"/>
      <c r="D1341" s="93" t="s">
        <v>1630</v>
      </c>
      <c r="E1341" s="90" t="s">
        <v>408</v>
      </c>
      <c r="F1341" s="187">
        <v>1</v>
      </c>
      <c r="G1341" s="181"/>
      <c r="H1341" s="88">
        <f>F1341*G1341</f>
        <v>0</v>
      </c>
      <c r="J1341" s="11"/>
    </row>
    <row r="1342" spans="1:10">
      <c r="A1342" s="50"/>
      <c r="B1342" s="80" t="s">
        <v>1631</v>
      </c>
      <c r="C1342" s="226"/>
      <c r="D1342" s="84" t="s">
        <v>1632</v>
      </c>
      <c r="E1342" s="85"/>
      <c r="F1342" s="86"/>
      <c r="G1342" s="242"/>
      <c r="H1342" s="88"/>
      <c r="J1342" s="11"/>
    </row>
    <row r="1343" spans="1:10">
      <c r="A1343" s="50">
        <f>A1341+1</f>
        <v>684</v>
      </c>
      <c r="B1343" s="80" t="s">
        <v>1633</v>
      </c>
      <c r="C1343" s="226"/>
      <c r="D1343" s="93" t="s">
        <v>1634</v>
      </c>
      <c r="E1343" s="90" t="s">
        <v>408</v>
      </c>
      <c r="F1343" s="187">
        <v>1</v>
      </c>
      <c r="G1343" s="181"/>
      <c r="H1343" s="88">
        <f>F1343*G1343</f>
        <v>0</v>
      </c>
      <c r="J1343" s="11"/>
    </row>
    <row r="1344" spans="1:10">
      <c r="A1344" s="50">
        <f t="shared" ref="A1344" si="149">A1343+1</f>
        <v>685</v>
      </c>
      <c r="B1344" s="80" t="s">
        <v>1635</v>
      </c>
      <c r="C1344" s="226"/>
      <c r="D1344" s="93" t="s">
        <v>1636</v>
      </c>
      <c r="E1344" s="90" t="s">
        <v>408</v>
      </c>
      <c r="F1344" s="187">
        <v>3</v>
      </c>
      <c r="G1344" s="181"/>
      <c r="H1344" s="88">
        <f>F1344*G1344</f>
        <v>0</v>
      </c>
      <c r="J1344" s="11"/>
    </row>
    <row r="1345" spans="1:10">
      <c r="A1345" s="50"/>
      <c r="B1345" s="80" t="s">
        <v>1637</v>
      </c>
      <c r="C1345" s="226"/>
      <c r="D1345" s="84" t="s">
        <v>1638</v>
      </c>
      <c r="E1345" s="85"/>
      <c r="F1345" s="86"/>
      <c r="G1345" s="242"/>
      <c r="H1345" s="88"/>
      <c r="J1345" s="11"/>
    </row>
    <row r="1346" spans="1:10">
      <c r="A1346" s="50">
        <f>A1344+1</f>
        <v>686</v>
      </c>
      <c r="B1346" s="80" t="s">
        <v>1639</v>
      </c>
      <c r="C1346" s="226"/>
      <c r="D1346" s="93" t="s">
        <v>1640</v>
      </c>
      <c r="E1346" s="90" t="s">
        <v>408</v>
      </c>
      <c r="F1346" s="187">
        <v>10</v>
      </c>
      <c r="G1346" s="181"/>
      <c r="H1346" s="88">
        <f>F1346*G1346</f>
        <v>0</v>
      </c>
      <c r="J1346" s="11"/>
    </row>
    <row r="1347" spans="1:10">
      <c r="A1347" s="50">
        <f t="shared" ref="A1347" si="150">A1346+1</f>
        <v>687</v>
      </c>
      <c r="B1347" s="80" t="s">
        <v>1641</v>
      </c>
      <c r="C1347" s="226"/>
      <c r="D1347" s="93" t="s">
        <v>1642</v>
      </c>
      <c r="E1347" s="90" t="s">
        <v>408</v>
      </c>
      <c r="F1347" s="187">
        <v>10</v>
      </c>
      <c r="G1347" s="181"/>
      <c r="H1347" s="88">
        <f>F1347*G1347</f>
        <v>0</v>
      </c>
      <c r="J1347" s="11"/>
    </row>
    <row r="1348" spans="1:10">
      <c r="A1348" s="50"/>
      <c r="B1348" s="80" t="s">
        <v>1643</v>
      </c>
      <c r="C1348" s="226"/>
      <c r="D1348" s="93" t="s">
        <v>1644</v>
      </c>
      <c r="E1348" s="85"/>
      <c r="F1348" s="85"/>
      <c r="G1348" s="242"/>
      <c r="H1348" s="88"/>
      <c r="J1348" s="11"/>
    </row>
    <row r="1349" spans="1:10">
      <c r="A1349" s="50">
        <f>A1347+1</f>
        <v>688</v>
      </c>
      <c r="B1349" s="80" t="s">
        <v>1645</v>
      </c>
      <c r="C1349" s="226"/>
      <c r="D1349" s="93" t="s">
        <v>1646</v>
      </c>
      <c r="E1349" s="90" t="s">
        <v>408</v>
      </c>
      <c r="F1349" s="187">
        <v>30</v>
      </c>
      <c r="G1349" s="181"/>
      <c r="H1349" s="88">
        <f>F1349*G1349</f>
        <v>0</v>
      </c>
      <c r="J1349" s="11"/>
    </row>
    <row r="1350" spans="1:10">
      <c r="A1350" s="50">
        <f t="shared" ref="A1350" si="151">A1349+1</f>
        <v>689</v>
      </c>
      <c r="B1350" s="80" t="s">
        <v>1647</v>
      </c>
      <c r="C1350" s="226"/>
      <c r="D1350" s="93" t="s">
        <v>1648</v>
      </c>
      <c r="E1350" s="90" t="s">
        <v>408</v>
      </c>
      <c r="F1350" s="187">
        <v>10</v>
      </c>
      <c r="G1350" s="181"/>
      <c r="H1350" s="88">
        <f>F1350*G1350</f>
        <v>0</v>
      </c>
      <c r="J1350" s="11"/>
    </row>
    <row r="1351" spans="1:10">
      <c r="A1351" s="50"/>
      <c r="B1351" s="80" t="s">
        <v>1649</v>
      </c>
      <c r="C1351" s="226"/>
      <c r="D1351" s="84" t="s">
        <v>1650</v>
      </c>
      <c r="E1351" s="85"/>
      <c r="F1351" s="86"/>
      <c r="G1351" s="242"/>
      <c r="H1351" s="88"/>
      <c r="J1351" s="11"/>
    </row>
    <row r="1352" spans="1:10">
      <c r="A1352" s="50"/>
      <c r="B1352" s="80" t="s">
        <v>1651</v>
      </c>
      <c r="C1352" s="226"/>
      <c r="D1352" s="93" t="s">
        <v>1652</v>
      </c>
      <c r="E1352" s="85"/>
      <c r="F1352" s="85"/>
      <c r="G1352" s="242"/>
      <c r="H1352" s="88"/>
      <c r="J1352" s="11"/>
    </row>
    <row r="1353" spans="1:10">
      <c r="A1353" s="50">
        <f>A1350+1</f>
        <v>690</v>
      </c>
      <c r="B1353" s="80" t="s">
        <v>1653</v>
      </c>
      <c r="C1353" s="226"/>
      <c r="D1353" s="93" t="s">
        <v>1654</v>
      </c>
      <c r="E1353" s="90" t="s">
        <v>408</v>
      </c>
      <c r="F1353" s="187">
        <v>47</v>
      </c>
      <c r="G1353" s="181"/>
      <c r="H1353" s="88">
        <f>F1353*G1353</f>
        <v>0</v>
      </c>
      <c r="J1353" s="11"/>
    </row>
    <row r="1354" spans="1:10">
      <c r="A1354" s="50">
        <f t="shared" ref="A1354:A1355" si="152">A1353+1</f>
        <v>691</v>
      </c>
      <c r="B1354" s="80" t="s">
        <v>1655</v>
      </c>
      <c r="C1354" s="226"/>
      <c r="D1354" s="93" t="s">
        <v>1656</v>
      </c>
      <c r="E1354" s="90" t="s">
        <v>408</v>
      </c>
      <c r="F1354" s="187">
        <v>27</v>
      </c>
      <c r="G1354" s="181"/>
      <c r="H1354" s="88">
        <f>F1354*G1354</f>
        <v>0</v>
      </c>
      <c r="J1354" s="11"/>
    </row>
    <row r="1355" spans="1:10">
      <c r="A1355" s="50">
        <f t="shared" si="152"/>
        <v>692</v>
      </c>
      <c r="B1355" s="80" t="s">
        <v>1657</v>
      </c>
      <c r="C1355" s="226"/>
      <c r="D1355" s="93" t="s">
        <v>1658</v>
      </c>
      <c r="E1355" s="90" t="s">
        <v>408</v>
      </c>
      <c r="F1355" s="187">
        <v>37</v>
      </c>
      <c r="G1355" s="181"/>
      <c r="H1355" s="88">
        <f>F1355*G1355</f>
        <v>0</v>
      </c>
      <c r="J1355" s="11"/>
    </row>
    <row r="1356" spans="1:10">
      <c r="A1356" s="50"/>
      <c r="B1356" s="94" t="s">
        <v>1659</v>
      </c>
      <c r="C1356" s="226"/>
      <c r="D1356" s="96" t="s">
        <v>1660</v>
      </c>
      <c r="E1356" s="85"/>
      <c r="F1356" s="85"/>
      <c r="G1356" s="85"/>
      <c r="H1356" s="88"/>
      <c r="J1356" s="11"/>
    </row>
    <row r="1357" spans="1:10">
      <c r="A1357" s="50">
        <f>A1355+1</f>
        <v>693</v>
      </c>
      <c r="B1357" s="94" t="s">
        <v>1661</v>
      </c>
      <c r="C1357" s="226"/>
      <c r="D1357" s="96" t="s">
        <v>1662</v>
      </c>
      <c r="E1357" s="90" t="s">
        <v>408</v>
      </c>
      <c r="F1357" s="187">
        <v>9</v>
      </c>
      <c r="G1357" s="181"/>
      <c r="H1357" s="88">
        <f>F1357*G1357</f>
        <v>0</v>
      </c>
      <c r="J1357" s="11"/>
    </row>
    <row r="1358" spans="1:10">
      <c r="A1358" s="50">
        <f t="shared" ref="A1358" si="153">A1357+1</f>
        <v>694</v>
      </c>
      <c r="B1358" s="94" t="s">
        <v>1663</v>
      </c>
      <c r="C1358" s="226"/>
      <c r="D1358" s="96" t="s">
        <v>1664</v>
      </c>
      <c r="E1358" s="90" t="s">
        <v>408</v>
      </c>
      <c r="F1358" s="187">
        <v>16</v>
      </c>
      <c r="G1358" s="181"/>
      <c r="H1358" s="88">
        <f>F1358*G1358</f>
        <v>0</v>
      </c>
      <c r="J1358" s="11"/>
    </row>
    <row r="1359" spans="1:10">
      <c r="A1359" s="50"/>
      <c r="B1359" s="94" t="s">
        <v>1665</v>
      </c>
      <c r="C1359" s="226"/>
      <c r="D1359" s="96" t="s">
        <v>1666</v>
      </c>
      <c r="E1359" s="85"/>
      <c r="F1359" s="85"/>
      <c r="G1359" s="85"/>
      <c r="H1359" s="88"/>
      <c r="J1359" s="11"/>
    </row>
    <row r="1360" spans="1:10">
      <c r="A1360" s="50">
        <f>A1358+1</f>
        <v>695</v>
      </c>
      <c r="B1360" s="94" t="s">
        <v>1667</v>
      </c>
      <c r="C1360" s="226"/>
      <c r="D1360" s="96" t="s">
        <v>1668</v>
      </c>
      <c r="E1360" s="90" t="s">
        <v>408</v>
      </c>
      <c r="F1360" s="187">
        <v>9</v>
      </c>
      <c r="G1360" s="181"/>
      <c r="H1360" s="88">
        <f>F1360*G1360</f>
        <v>0</v>
      </c>
      <c r="J1360" s="11"/>
    </row>
    <row r="1361" spans="1:10">
      <c r="A1361" s="50">
        <f t="shared" ref="A1361:A1362" si="154">A1360+1</f>
        <v>696</v>
      </c>
      <c r="B1361" s="94" t="s">
        <v>1669</v>
      </c>
      <c r="C1361" s="226"/>
      <c r="D1361" s="96" t="s">
        <v>1668</v>
      </c>
      <c r="E1361" s="90" t="s">
        <v>408</v>
      </c>
      <c r="F1361" s="187">
        <v>8</v>
      </c>
      <c r="G1361" s="181"/>
      <c r="H1361" s="88">
        <f>F1361*G1361</f>
        <v>0</v>
      </c>
      <c r="J1361" s="11"/>
    </row>
    <row r="1362" spans="1:10">
      <c r="A1362" s="50">
        <f t="shared" si="154"/>
        <v>697</v>
      </c>
      <c r="B1362" s="80" t="s">
        <v>1670</v>
      </c>
      <c r="C1362" s="226"/>
      <c r="D1362" s="93" t="s">
        <v>1671</v>
      </c>
      <c r="E1362" s="90" t="s">
        <v>408</v>
      </c>
      <c r="F1362" s="187">
        <v>27</v>
      </c>
      <c r="G1362" s="181"/>
      <c r="H1362" s="88">
        <f>F1362*G1362</f>
        <v>0</v>
      </c>
      <c r="J1362" s="11"/>
    </row>
    <row r="1363" spans="1:10">
      <c r="A1363" s="50"/>
      <c r="B1363" s="94" t="s">
        <v>1672</v>
      </c>
      <c r="C1363" s="226"/>
      <c r="D1363" s="96" t="s">
        <v>1673</v>
      </c>
      <c r="E1363" s="85"/>
      <c r="F1363" s="85"/>
      <c r="G1363" s="85"/>
      <c r="H1363" s="88"/>
      <c r="J1363" s="11"/>
    </row>
    <row r="1364" spans="1:10">
      <c r="A1364" s="50">
        <f>A1362+1</f>
        <v>698</v>
      </c>
      <c r="B1364" s="94" t="s">
        <v>1674</v>
      </c>
      <c r="C1364" s="226"/>
      <c r="D1364" s="96" t="s">
        <v>1675</v>
      </c>
      <c r="E1364" s="90" t="s">
        <v>408</v>
      </c>
      <c r="F1364" s="187">
        <v>8</v>
      </c>
      <c r="G1364" s="181"/>
      <c r="H1364" s="88">
        <f>F1364*G1364</f>
        <v>0</v>
      </c>
      <c r="J1364" s="11"/>
    </row>
    <row r="1365" spans="1:10">
      <c r="A1365" s="50"/>
      <c r="B1365" s="94" t="s">
        <v>1676</v>
      </c>
      <c r="C1365" s="226"/>
      <c r="D1365" s="96" t="s">
        <v>1677</v>
      </c>
      <c r="E1365" s="85"/>
      <c r="F1365" s="85"/>
      <c r="G1365" s="85"/>
      <c r="H1365" s="88"/>
      <c r="J1365" s="11"/>
    </row>
    <row r="1366" spans="1:10">
      <c r="A1366" s="50">
        <f>A1364+1</f>
        <v>699</v>
      </c>
      <c r="B1366" s="94" t="s">
        <v>1678</v>
      </c>
      <c r="C1366" s="226"/>
      <c r="D1366" s="96" t="s">
        <v>1679</v>
      </c>
      <c r="E1366" s="90" t="s">
        <v>408</v>
      </c>
      <c r="F1366" s="187">
        <v>11</v>
      </c>
      <c r="G1366" s="181"/>
      <c r="H1366" s="88">
        <f>F1366*G1366</f>
        <v>0</v>
      </c>
      <c r="J1366" s="11"/>
    </row>
    <row r="1367" spans="1:10">
      <c r="A1367" s="50">
        <f t="shared" ref="A1367" si="155">A1366+1</f>
        <v>700</v>
      </c>
      <c r="B1367" s="94" t="s">
        <v>1680</v>
      </c>
      <c r="C1367" s="226"/>
      <c r="D1367" s="96" t="s">
        <v>1681</v>
      </c>
      <c r="E1367" s="90" t="s">
        <v>408</v>
      </c>
      <c r="F1367" s="187">
        <v>17</v>
      </c>
      <c r="G1367" s="181"/>
      <c r="H1367" s="88">
        <f>F1367*G1367</f>
        <v>0</v>
      </c>
      <c r="J1367" s="11"/>
    </row>
    <row r="1368" spans="1:10">
      <c r="A1368" s="106"/>
      <c r="B1368" s="117" t="s">
        <v>1563</v>
      </c>
      <c r="C1368" s="233"/>
      <c r="D1368" s="198" t="s">
        <v>1564</v>
      </c>
      <c r="E1368" s="199"/>
      <c r="F1368" s="214"/>
      <c r="G1368" s="214"/>
      <c r="H1368" s="200">
        <f>SUM(H1309:H1367)</f>
        <v>0</v>
      </c>
      <c r="J1368" s="11"/>
    </row>
    <row r="1369" spans="1:10">
      <c r="A1369" s="108"/>
      <c r="B1369" s="118"/>
      <c r="C1369" s="119"/>
      <c r="D1369" s="198" t="s">
        <v>1682</v>
      </c>
      <c r="E1369" s="199"/>
      <c r="F1369" s="214"/>
      <c r="G1369" s="214"/>
      <c r="H1369" s="200">
        <f>H1183+H1204+H1212+H1286+H1307+H1368</f>
        <v>0</v>
      </c>
      <c r="J1369" s="11"/>
    </row>
    <row r="1370" spans="1:10">
      <c r="A1370" s="120"/>
      <c r="B1370" s="121"/>
      <c r="C1370" s="122"/>
      <c r="D1370" s="110"/>
      <c r="E1370" s="111"/>
      <c r="F1370" s="244"/>
      <c r="G1370" s="245"/>
      <c r="H1370" s="112"/>
      <c r="J1370" s="11"/>
    </row>
    <row r="1371" spans="1:10">
      <c r="A1371" s="50"/>
      <c r="B1371" s="51">
        <v>15</v>
      </c>
      <c r="C1371" s="52"/>
      <c r="D1371" s="123" t="s">
        <v>1295</v>
      </c>
      <c r="E1371" s="54"/>
      <c r="F1371" s="15"/>
      <c r="G1371" s="55"/>
      <c r="H1371" s="56"/>
      <c r="J1371" s="11"/>
    </row>
    <row r="1372" spans="1:10">
      <c r="A1372" s="50"/>
      <c r="B1372" s="192">
        <v>0.62569444444444444</v>
      </c>
      <c r="C1372" s="58"/>
      <c r="D1372" s="123" t="s">
        <v>1296</v>
      </c>
      <c r="E1372" s="54"/>
      <c r="F1372" s="15"/>
      <c r="G1372" s="55"/>
      <c r="H1372" s="56"/>
      <c r="J1372" s="11"/>
    </row>
    <row r="1373" spans="1:10">
      <c r="A1373" s="50">
        <f>A1367+1</f>
        <v>701</v>
      </c>
      <c r="B1373" s="193">
        <v>0.62569444444444444</v>
      </c>
      <c r="C1373" s="191" t="s">
        <v>0</v>
      </c>
      <c r="D1373" s="123" t="s">
        <v>1297</v>
      </c>
      <c r="E1373" s="124" t="s">
        <v>1298</v>
      </c>
      <c r="F1373" s="15">
        <v>1</v>
      </c>
      <c r="G1373" s="15"/>
      <c r="H1373" s="56">
        <f>F1373*G1373</f>
        <v>0</v>
      </c>
      <c r="J1373" s="11"/>
    </row>
    <row r="1374" spans="1:10">
      <c r="A1374" s="50"/>
      <c r="B1374" s="193">
        <v>0.62569444444444444</v>
      </c>
      <c r="C1374" s="191" t="s">
        <v>28</v>
      </c>
      <c r="D1374" s="123" t="s">
        <v>1299</v>
      </c>
      <c r="E1374" s="124"/>
      <c r="F1374" s="15"/>
      <c r="G1374" s="55"/>
      <c r="H1374" s="56"/>
      <c r="J1374" s="11"/>
    </row>
    <row r="1375" spans="1:10">
      <c r="A1375" s="50">
        <f>A1373+1</f>
        <v>702</v>
      </c>
      <c r="B1375" s="193">
        <v>0.62569444444444444</v>
      </c>
      <c r="C1375" s="191" t="s">
        <v>29</v>
      </c>
      <c r="D1375" s="123" t="s">
        <v>1300</v>
      </c>
      <c r="E1375" s="124" t="s">
        <v>1298</v>
      </c>
      <c r="F1375" s="15">
        <v>1</v>
      </c>
      <c r="G1375" s="15"/>
      <c r="H1375" s="56">
        <f t="shared" ref="H1375:H1384" si="156">F1375*G1375</f>
        <v>0</v>
      </c>
      <c r="J1375" s="11"/>
    </row>
    <row r="1376" spans="1:10">
      <c r="A1376" s="50">
        <f>A1375+1</f>
        <v>703</v>
      </c>
      <c r="B1376" s="193">
        <v>0.62569444444444444</v>
      </c>
      <c r="C1376" s="191" t="s">
        <v>66</v>
      </c>
      <c r="D1376" s="123" t="s">
        <v>1301</v>
      </c>
      <c r="E1376" s="124" t="s">
        <v>1298</v>
      </c>
      <c r="F1376" s="15">
        <v>1</v>
      </c>
      <c r="G1376" s="15"/>
      <c r="H1376" s="56">
        <f t="shared" si="156"/>
        <v>0</v>
      </c>
      <c r="J1376" s="11"/>
    </row>
    <row r="1377" spans="1:10">
      <c r="A1377" s="50">
        <f t="shared" ref="A1377:A1384" si="157">A1376+1</f>
        <v>704</v>
      </c>
      <c r="B1377" s="193">
        <v>0.62569444444444444</v>
      </c>
      <c r="C1377" s="191" t="s">
        <v>189</v>
      </c>
      <c r="D1377" s="123" t="s">
        <v>1302</v>
      </c>
      <c r="E1377" s="124" t="s">
        <v>1298</v>
      </c>
      <c r="F1377" s="15">
        <v>1</v>
      </c>
      <c r="G1377" s="15"/>
      <c r="H1377" s="56">
        <f t="shared" si="156"/>
        <v>0</v>
      </c>
      <c r="J1377" s="11"/>
    </row>
    <row r="1378" spans="1:10">
      <c r="A1378" s="50">
        <f t="shared" si="157"/>
        <v>705</v>
      </c>
      <c r="B1378" s="193">
        <v>0.62569444444444444</v>
      </c>
      <c r="C1378" s="191" t="s">
        <v>219</v>
      </c>
      <c r="D1378" s="123" t="s">
        <v>1303</v>
      </c>
      <c r="E1378" s="124" t="s">
        <v>1298</v>
      </c>
      <c r="F1378" s="15">
        <v>12</v>
      </c>
      <c r="G1378" s="15"/>
      <c r="H1378" s="56">
        <f t="shared" si="156"/>
        <v>0</v>
      </c>
      <c r="J1378" s="11"/>
    </row>
    <row r="1379" spans="1:10">
      <c r="A1379" s="50">
        <f t="shared" si="157"/>
        <v>706</v>
      </c>
      <c r="B1379" s="193">
        <v>0.62569444444444444</v>
      </c>
      <c r="C1379" s="191" t="s">
        <v>233</v>
      </c>
      <c r="D1379" s="123" t="s">
        <v>1304</v>
      </c>
      <c r="E1379" s="124" t="s">
        <v>46</v>
      </c>
      <c r="F1379" s="15">
        <v>50</v>
      </c>
      <c r="G1379" s="15"/>
      <c r="H1379" s="56">
        <f t="shared" si="156"/>
        <v>0</v>
      </c>
      <c r="J1379" s="11"/>
    </row>
    <row r="1380" spans="1:10">
      <c r="A1380" s="50">
        <f t="shared" si="157"/>
        <v>707</v>
      </c>
      <c r="B1380" s="193">
        <v>0.62569444444444444</v>
      </c>
      <c r="C1380" s="191" t="s">
        <v>240</v>
      </c>
      <c r="D1380" s="123" t="s">
        <v>1305</v>
      </c>
      <c r="E1380" s="124" t="s">
        <v>1298</v>
      </c>
      <c r="F1380" s="15">
        <v>1</v>
      </c>
      <c r="G1380" s="15"/>
      <c r="H1380" s="56">
        <f t="shared" si="156"/>
        <v>0</v>
      </c>
      <c r="J1380" s="11"/>
    </row>
    <row r="1381" spans="1:10">
      <c r="A1381" s="50">
        <f t="shared" si="157"/>
        <v>708</v>
      </c>
      <c r="B1381" s="193">
        <v>0.62569444444444444</v>
      </c>
      <c r="C1381" s="191" t="s">
        <v>252</v>
      </c>
      <c r="D1381" s="123" t="s">
        <v>1306</v>
      </c>
      <c r="E1381" s="124" t="s">
        <v>1298</v>
      </c>
      <c r="F1381" s="15">
        <v>1</v>
      </c>
      <c r="G1381" s="15"/>
      <c r="H1381" s="56">
        <f t="shared" si="156"/>
        <v>0</v>
      </c>
      <c r="J1381" s="11"/>
    </row>
    <row r="1382" spans="1:10">
      <c r="A1382" s="50">
        <f t="shared" si="157"/>
        <v>709</v>
      </c>
      <c r="B1382" s="193">
        <v>0.62569444444444444</v>
      </c>
      <c r="C1382" s="191" t="s">
        <v>263</v>
      </c>
      <c r="D1382" s="123" t="s">
        <v>1307</v>
      </c>
      <c r="E1382" s="124" t="s">
        <v>1298</v>
      </c>
      <c r="F1382" s="15">
        <v>1</v>
      </c>
      <c r="G1382" s="15"/>
      <c r="H1382" s="56">
        <f t="shared" si="156"/>
        <v>0</v>
      </c>
      <c r="J1382" s="11"/>
    </row>
    <row r="1383" spans="1:10">
      <c r="A1383" s="50">
        <f t="shared" si="157"/>
        <v>710</v>
      </c>
      <c r="B1383" s="193">
        <v>0.62569444444444444</v>
      </c>
      <c r="C1383" s="191" t="s">
        <v>269</v>
      </c>
      <c r="D1383" s="123" t="s">
        <v>1308</v>
      </c>
      <c r="E1383" s="124" t="s">
        <v>46</v>
      </c>
      <c r="F1383" s="15">
        <v>10</v>
      </c>
      <c r="G1383" s="15"/>
      <c r="H1383" s="56">
        <f t="shared" si="156"/>
        <v>0</v>
      </c>
      <c r="J1383" s="11"/>
    </row>
    <row r="1384" spans="1:10">
      <c r="A1384" s="50">
        <f t="shared" si="157"/>
        <v>711</v>
      </c>
      <c r="B1384" s="193">
        <v>0.62569444444444444</v>
      </c>
      <c r="C1384" s="191" t="s">
        <v>54</v>
      </c>
      <c r="D1384" s="123" t="s">
        <v>1309</v>
      </c>
      <c r="E1384" s="124" t="s">
        <v>46</v>
      </c>
      <c r="F1384" s="15">
        <v>10</v>
      </c>
      <c r="G1384" s="15"/>
      <c r="H1384" s="56">
        <f t="shared" si="156"/>
        <v>0</v>
      </c>
      <c r="J1384" s="11"/>
    </row>
    <row r="1385" spans="1:10">
      <c r="A1385" s="92"/>
      <c r="B1385" s="59"/>
      <c r="C1385" s="60"/>
      <c r="D1385" s="205" t="s">
        <v>1310</v>
      </c>
      <c r="E1385" s="206"/>
      <c r="F1385" s="206"/>
      <c r="G1385" s="206"/>
      <c r="H1385" s="207">
        <f>SUM(H1373:H1384)</f>
        <v>0</v>
      </c>
      <c r="J1385" s="11"/>
    </row>
    <row r="1386" spans="1:10">
      <c r="A1386" s="50"/>
      <c r="B1386" s="194">
        <v>0.62638888888888888</v>
      </c>
      <c r="C1386" s="91"/>
      <c r="D1386" s="123" t="s">
        <v>1311</v>
      </c>
      <c r="E1386" s="54"/>
      <c r="F1386" s="15"/>
      <c r="G1386" s="55"/>
      <c r="H1386" s="56"/>
      <c r="J1386" s="11"/>
    </row>
    <row r="1387" spans="1:10">
      <c r="A1387" s="50">
        <f>A1384+1</f>
        <v>712</v>
      </c>
      <c r="B1387" s="194">
        <v>0.62638888888888888</v>
      </c>
      <c r="C1387" s="191" t="s">
        <v>0</v>
      </c>
      <c r="D1387" s="123" t="s">
        <v>1312</v>
      </c>
      <c r="E1387" s="54" t="s">
        <v>1298</v>
      </c>
      <c r="F1387" s="15">
        <v>1</v>
      </c>
      <c r="G1387" s="15"/>
      <c r="H1387" s="56">
        <f>F1387*G1387</f>
        <v>0</v>
      </c>
      <c r="J1387" s="11"/>
    </row>
    <row r="1388" spans="1:10">
      <c r="A1388" s="92"/>
      <c r="B1388" s="59"/>
      <c r="C1388" s="60"/>
      <c r="D1388" s="205" t="s">
        <v>1313</v>
      </c>
      <c r="E1388" s="206"/>
      <c r="F1388" s="206"/>
      <c r="G1388" s="206"/>
      <c r="H1388" s="207">
        <f>SUM(H1387)</f>
        <v>0</v>
      </c>
      <c r="J1388" s="11"/>
    </row>
    <row r="1389" spans="1:10">
      <c r="A1389" s="50"/>
      <c r="B1389" s="194">
        <v>0.62708333333333333</v>
      </c>
      <c r="C1389" s="191"/>
      <c r="D1389" s="123" t="s">
        <v>1314</v>
      </c>
      <c r="E1389" s="54"/>
      <c r="F1389" s="15"/>
      <c r="G1389" s="55"/>
      <c r="H1389" s="56"/>
      <c r="J1389" s="11"/>
    </row>
    <row r="1390" spans="1:10">
      <c r="A1390" s="50">
        <f>A1387+1</f>
        <v>713</v>
      </c>
      <c r="B1390" s="194">
        <v>0.62708333333333333</v>
      </c>
      <c r="C1390" s="191" t="s">
        <v>0</v>
      </c>
      <c r="D1390" s="123" t="s">
        <v>1315</v>
      </c>
      <c r="E1390" s="124" t="s">
        <v>1316</v>
      </c>
      <c r="F1390" s="15">
        <v>1</v>
      </c>
      <c r="G1390" s="15"/>
      <c r="H1390" s="56">
        <f>F1390*G1390</f>
        <v>0</v>
      </c>
      <c r="J1390" s="11"/>
    </row>
    <row r="1391" spans="1:10">
      <c r="A1391" s="50">
        <f t="shared" ref="A1391:A1400" si="158">A1390+1</f>
        <v>714</v>
      </c>
      <c r="B1391" s="194">
        <v>0.62708333333333333</v>
      </c>
      <c r="C1391" s="191" t="s">
        <v>28</v>
      </c>
      <c r="D1391" s="123" t="s">
        <v>1317</v>
      </c>
      <c r="E1391" s="124" t="s">
        <v>1298</v>
      </c>
      <c r="F1391" s="15">
        <v>1</v>
      </c>
      <c r="G1391" s="15"/>
      <c r="H1391" s="56">
        <f t="shared" ref="H1391:H1400" si="159">F1391*G1391</f>
        <v>0</v>
      </c>
      <c r="J1391" s="11"/>
    </row>
    <row r="1392" spans="1:10">
      <c r="A1392" s="50">
        <f t="shared" si="158"/>
        <v>715</v>
      </c>
      <c r="B1392" s="194">
        <v>0.62708333333333333</v>
      </c>
      <c r="C1392" s="191" t="s">
        <v>189</v>
      </c>
      <c r="D1392" s="123" t="s">
        <v>1318</v>
      </c>
      <c r="E1392" s="124" t="s">
        <v>1298</v>
      </c>
      <c r="F1392" s="15">
        <v>1</v>
      </c>
      <c r="G1392" s="15"/>
      <c r="H1392" s="56">
        <f t="shared" si="159"/>
        <v>0</v>
      </c>
      <c r="J1392" s="11"/>
    </row>
    <row r="1393" spans="1:10">
      <c r="A1393" s="50">
        <f t="shared" si="158"/>
        <v>716</v>
      </c>
      <c r="B1393" s="194">
        <v>0.62708333333333333</v>
      </c>
      <c r="C1393" s="191" t="s">
        <v>219</v>
      </c>
      <c r="D1393" s="123" t="s">
        <v>1319</v>
      </c>
      <c r="E1393" s="124" t="s">
        <v>1298</v>
      </c>
      <c r="F1393" s="15">
        <v>1</v>
      </c>
      <c r="G1393" s="15"/>
      <c r="H1393" s="56">
        <f t="shared" si="159"/>
        <v>0</v>
      </c>
      <c r="J1393" s="11"/>
    </row>
    <row r="1394" spans="1:10">
      <c r="A1394" s="50">
        <f t="shared" si="158"/>
        <v>717</v>
      </c>
      <c r="B1394" s="194">
        <v>0.62708333333333333</v>
      </c>
      <c r="C1394" s="191" t="s">
        <v>233</v>
      </c>
      <c r="D1394" s="123" t="s">
        <v>1320</v>
      </c>
      <c r="E1394" s="124" t="s">
        <v>1298</v>
      </c>
      <c r="F1394" s="15">
        <v>1</v>
      </c>
      <c r="G1394" s="15"/>
      <c r="H1394" s="56">
        <f t="shared" si="159"/>
        <v>0</v>
      </c>
      <c r="J1394" s="11"/>
    </row>
    <row r="1395" spans="1:10">
      <c r="A1395" s="50">
        <f t="shared" si="158"/>
        <v>718</v>
      </c>
      <c r="B1395" s="194">
        <v>0.62708333333333333</v>
      </c>
      <c r="C1395" s="191" t="s">
        <v>240</v>
      </c>
      <c r="D1395" s="123" t="s">
        <v>1321</v>
      </c>
      <c r="E1395" s="124" t="s">
        <v>1298</v>
      </c>
      <c r="F1395" s="15">
        <v>1</v>
      </c>
      <c r="G1395" s="15"/>
      <c r="H1395" s="56">
        <f t="shared" si="159"/>
        <v>0</v>
      </c>
      <c r="J1395" s="11"/>
    </row>
    <row r="1396" spans="1:10">
      <c r="A1396" s="50">
        <f t="shared" si="158"/>
        <v>719</v>
      </c>
      <c r="B1396" s="194">
        <v>0.62708333333333333</v>
      </c>
      <c r="C1396" s="191" t="s">
        <v>252</v>
      </c>
      <c r="D1396" s="123" t="s">
        <v>1322</v>
      </c>
      <c r="E1396" s="124" t="s">
        <v>1298</v>
      </c>
      <c r="F1396" s="15">
        <v>1</v>
      </c>
      <c r="G1396" s="15"/>
      <c r="H1396" s="56">
        <f t="shared" si="159"/>
        <v>0</v>
      </c>
      <c r="J1396" s="11"/>
    </row>
    <row r="1397" spans="1:10">
      <c r="A1397" s="50">
        <f t="shared" si="158"/>
        <v>720</v>
      </c>
      <c r="B1397" s="194">
        <v>0.62708333333333333</v>
      </c>
      <c r="C1397" s="191" t="s">
        <v>263</v>
      </c>
      <c r="D1397" s="123" t="s">
        <v>1323</v>
      </c>
      <c r="E1397" s="124" t="s">
        <v>1298</v>
      </c>
      <c r="F1397" s="15">
        <v>1</v>
      </c>
      <c r="G1397" s="15"/>
      <c r="H1397" s="56">
        <f t="shared" si="159"/>
        <v>0</v>
      </c>
      <c r="J1397" s="11"/>
    </row>
    <row r="1398" spans="1:10">
      <c r="A1398" s="50">
        <f t="shared" si="158"/>
        <v>721</v>
      </c>
      <c r="B1398" s="194">
        <v>0.62708333333333333</v>
      </c>
      <c r="C1398" s="191" t="s">
        <v>269</v>
      </c>
      <c r="D1398" s="123" t="s">
        <v>1324</v>
      </c>
      <c r="E1398" s="124" t="s">
        <v>1298</v>
      </c>
      <c r="F1398" s="15">
        <v>1</v>
      </c>
      <c r="G1398" s="15"/>
      <c r="H1398" s="56">
        <f t="shared" si="159"/>
        <v>0</v>
      </c>
      <c r="J1398" s="11"/>
    </row>
    <row r="1399" spans="1:10">
      <c r="A1399" s="50">
        <f t="shared" si="158"/>
        <v>722</v>
      </c>
      <c r="B1399" s="194">
        <v>0.62708333333333333</v>
      </c>
      <c r="C1399" s="191" t="s">
        <v>54</v>
      </c>
      <c r="D1399" s="123" t="s">
        <v>1325</v>
      </c>
      <c r="E1399" s="124" t="s">
        <v>1298</v>
      </c>
      <c r="F1399" s="15">
        <v>1</v>
      </c>
      <c r="G1399" s="15"/>
      <c r="H1399" s="56">
        <f t="shared" si="159"/>
        <v>0</v>
      </c>
      <c r="J1399" s="11"/>
    </row>
    <row r="1400" spans="1:10">
      <c r="A1400" s="50">
        <f t="shared" si="158"/>
        <v>723</v>
      </c>
      <c r="B1400" s="194">
        <v>0.62708333333333333</v>
      </c>
      <c r="C1400" s="191" t="s">
        <v>56</v>
      </c>
      <c r="D1400" s="123" t="s">
        <v>1326</v>
      </c>
      <c r="E1400" s="124" t="s">
        <v>1298</v>
      </c>
      <c r="F1400" s="15">
        <v>1</v>
      </c>
      <c r="G1400" s="15"/>
      <c r="H1400" s="56">
        <f t="shared" si="159"/>
        <v>0</v>
      </c>
      <c r="J1400" s="11"/>
    </row>
    <row r="1401" spans="1:10">
      <c r="A1401" s="92"/>
      <c r="B1401" s="59"/>
      <c r="C1401" s="60"/>
      <c r="D1401" s="205" t="s">
        <v>1327</v>
      </c>
      <c r="E1401" s="206"/>
      <c r="F1401" s="206"/>
      <c r="G1401" s="206"/>
      <c r="H1401" s="207">
        <f>SUM(H1390:H1400)</f>
        <v>0</v>
      </c>
      <c r="J1401" s="11"/>
    </row>
    <row r="1402" spans="1:10">
      <c r="A1402" s="50"/>
      <c r="B1402" s="194" t="s">
        <v>1328</v>
      </c>
      <c r="C1402" s="191"/>
      <c r="D1402" s="123" t="s">
        <v>1329</v>
      </c>
      <c r="E1402" s="54"/>
      <c r="F1402" s="15"/>
      <c r="G1402" s="55"/>
      <c r="H1402" s="56"/>
      <c r="J1402" s="11"/>
    </row>
    <row r="1403" spans="1:10">
      <c r="A1403" s="50"/>
      <c r="B1403" s="194" t="s">
        <v>1328</v>
      </c>
      <c r="C1403" s="191" t="s">
        <v>0</v>
      </c>
      <c r="D1403" s="123" t="s">
        <v>1330</v>
      </c>
      <c r="E1403" s="124"/>
      <c r="F1403" s="15"/>
      <c r="G1403" s="55"/>
      <c r="H1403" s="56"/>
      <c r="J1403" s="11"/>
    </row>
    <row r="1404" spans="1:10">
      <c r="A1404" s="50">
        <f>A1400+1</f>
        <v>724</v>
      </c>
      <c r="B1404" s="194" t="s">
        <v>1328</v>
      </c>
      <c r="C1404" s="191" t="s">
        <v>1331</v>
      </c>
      <c r="D1404" s="123" t="s">
        <v>1332</v>
      </c>
      <c r="E1404" s="124" t="s">
        <v>46</v>
      </c>
      <c r="F1404" s="15">
        <v>120</v>
      </c>
      <c r="G1404" s="15"/>
      <c r="H1404" s="56">
        <f>F1404*G1404</f>
        <v>0</v>
      </c>
      <c r="J1404" s="11"/>
    </row>
    <row r="1405" spans="1:10">
      <c r="A1405" s="50">
        <f t="shared" ref="A1405:A1407" si="160">A1404+1</f>
        <v>725</v>
      </c>
      <c r="B1405" s="194" t="s">
        <v>1328</v>
      </c>
      <c r="C1405" s="191" t="s">
        <v>1333</v>
      </c>
      <c r="D1405" s="123" t="s">
        <v>1334</v>
      </c>
      <c r="E1405" s="124" t="s">
        <v>46</v>
      </c>
      <c r="F1405" s="15">
        <v>250</v>
      </c>
      <c r="G1405" s="15"/>
      <c r="H1405" s="56">
        <f>F1405*G1405</f>
        <v>0</v>
      </c>
      <c r="J1405" s="11"/>
    </row>
    <row r="1406" spans="1:10">
      <c r="A1406" s="50">
        <f t="shared" si="160"/>
        <v>726</v>
      </c>
      <c r="B1406" s="194" t="s">
        <v>1328</v>
      </c>
      <c r="C1406" s="191" t="s">
        <v>1335</v>
      </c>
      <c r="D1406" s="123" t="s">
        <v>1336</v>
      </c>
      <c r="E1406" s="124" t="s">
        <v>46</v>
      </c>
      <c r="F1406" s="15">
        <v>50</v>
      </c>
      <c r="G1406" s="15"/>
      <c r="H1406" s="56">
        <f>F1406*G1406</f>
        <v>0</v>
      </c>
      <c r="J1406" s="11"/>
    </row>
    <row r="1407" spans="1:10">
      <c r="A1407" s="50">
        <f t="shared" si="160"/>
        <v>727</v>
      </c>
      <c r="B1407" s="194" t="s">
        <v>1328</v>
      </c>
      <c r="C1407" s="191" t="s">
        <v>1337</v>
      </c>
      <c r="D1407" s="123" t="s">
        <v>1338</v>
      </c>
      <c r="E1407" s="124" t="s">
        <v>46</v>
      </c>
      <c r="F1407" s="15">
        <v>100</v>
      </c>
      <c r="G1407" s="15"/>
      <c r="H1407" s="56">
        <f>F1407*G1407</f>
        <v>0</v>
      </c>
      <c r="J1407" s="11"/>
    </row>
    <row r="1408" spans="1:10" ht="24">
      <c r="A1408" s="50"/>
      <c r="B1408" s="194" t="s">
        <v>1328</v>
      </c>
      <c r="C1408" s="191" t="s">
        <v>189</v>
      </c>
      <c r="D1408" s="125" t="s">
        <v>1339</v>
      </c>
      <c r="E1408" s="124"/>
      <c r="F1408" s="15"/>
      <c r="G1408" s="55"/>
      <c r="H1408" s="56"/>
      <c r="J1408" s="11"/>
    </row>
    <row r="1409" spans="1:10">
      <c r="A1409" s="50">
        <f>A1407+1</f>
        <v>728</v>
      </c>
      <c r="B1409" s="194" t="s">
        <v>1328</v>
      </c>
      <c r="C1409" s="191" t="s">
        <v>1340</v>
      </c>
      <c r="D1409" s="123" t="s">
        <v>1341</v>
      </c>
      <c r="E1409" s="124" t="s">
        <v>46</v>
      </c>
      <c r="F1409" s="15">
        <v>400</v>
      </c>
      <c r="G1409" s="15"/>
      <c r="H1409" s="56">
        <f>F1409*G1409</f>
        <v>0</v>
      </c>
      <c r="J1409" s="11"/>
    </row>
    <row r="1410" spans="1:10">
      <c r="A1410" s="50">
        <f t="shared" ref="A1410" si="161">A1409+1</f>
        <v>729</v>
      </c>
      <c r="B1410" s="194" t="s">
        <v>1328</v>
      </c>
      <c r="C1410" s="191" t="s">
        <v>1342</v>
      </c>
      <c r="D1410" s="123" t="s">
        <v>1343</v>
      </c>
      <c r="E1410" s="124" t="s">
        <v>46</v>
      </c>
      <c r="F1410" s="15">
        <v>400</v>
      </c>
      <c r="G1410" s="15"/>
      <c r="H1410" s="56">
        <f>F1410*G1410</f>
        <v>0</v>
      </c>
      <c r="J1410" s="11"/>
    </row>
    <row r="1411" spans="1:10">
      <c r="A1411" s="50"/>
      <c r="B1411" s="194" t="s">
        <v>1328</v>
      </c>
      <c r="C1411" s="191" t="s">
        <v>219</v>
      </c>
      <c r="D1411" s="123" t="s">
        <v>1344</v>
      </c>
      <c r="E1411" s="124"/>
      <c r="F1411" s="15"/>
      <c r="G1411" s="55"/>
      <c r="H1411" s="56"/>
      <c r="J1411" s="11"/>
    </row>
    <row r="1412" spans="1:10">
      <c r="A1412" s="50">
        <f>A1410+1</f>
        <v>730</v>
      </c>
      <c r="B1412" s="194" t="s">
        <v>1328</v>
      </c>
      <c r="C1412" s="191" t="s">
        <v>1345</v>
      </c>
      <c r="D1412" s="123" t="s">
        <v>1346</v>
      </c>
      <c r="E1412" s="124" t="s">
        <v>46</v>
      </c>
      <c r="F1412" s="15">
        <v>500</v>
      </c>
      <c r="G1412" s="15"/>
      <c r="H1412" s="56">
        <f>F1412*G1412</f>
        <v>0</v>
      </c>
      <c r="J1412" s="11"/>
    </row>
    <row r="1413" spans="1:10">
      <c r="A1413" s="50">
        <f t="shared" ref="A1413:A1414" si="162">A1412+1</f>
        <v>731</v>
      </c>
      <c r="B1413" s="194" t="s">
        <v>1328</v>
      </c>
      <c r="C1413" s="191" t="s">
        <v>1347</v>
      </c>
      <c r="D1413" s="123" t="s">
        <v>1348</v>
      </c>
      <c r="E1413" s="124" t="s">
        <v>46</v>
      </c>
      <c r="F1413" s="15">
        <v>500</v>
      </c>
      <c r="G1413" s="15"/>
      <c r="H1413" s="56">
        <f>F1413*G1413</f>
        <v>0</v>
      </c>
      <c r="J1413" s="11"/>
    </row>
    <row r="1414" spans="1:10">
      <c r="A1414" s="50">
        <f t="shared" si="162"/>
        <v>732</v>
      </c>
      <c r="B1414" s="194" t="s">
        <v>1328</v>
      </c>
      <c r="C1414" s="191" t="s">
        <v>58</v>
      </c>
      <c r="D1414" s="123" t="s">
        <v>1349</v>
      </c>
      <c r="E1414" s="124" t="s">
        <v>46</v>
      </c>
      <c r="F1414" s="15">
        <v>300</v>
      </c>
      <c r="G1414" s="15"/>
      <c r="H1414" s="56">
        <f>F1414*G1414</f>
        <v>0</v>
      </c>
      <c r="J1414" s="11"/>
    </row>
    <row r="1415" spans="1:10">
      <c r="A1415" s="92"/>
      <c r="B1415" s="59"/>
      <c r="C1415" s="60"/>
      <c r="D1415" s="205" t="s">
        <v>1350</v>
      </c>
      <c r="E1415" s="206"/>
      <c r="F1415" s="206"/>
      <c r="G1415" s="206"/>
      <c r="H1415" s="207">
        <f>SUM(H1404:H1414)</f>
        <v>0</v>
      </c>
      <c r="J1415" s="11"/>
    </row>
    <row r="1416" spans="1:10" ht="24">
      <c r="A1416" s="50"/>
      <c r="B1416" s="194" t="s">
        <v>1351</v>
      </c>
      <c r="C1416" s="191"/>
      <c r="D1416" s="125" t="s">
        <v>1352</v>
      </c>
      <c r="E1416" s="54"/>
      <c r="F1416" s="15"/>
      <c r="G1416" s="55"/>
      <c r="H1416" s="56"/>
      <c r="J1416" s="11"/>
    </row>
    <row r="1417" spans="1:10">
      <c r="A1417" s="50">
        <f>A1414+1</f>
        <v>733</v>
      </c>
      <c r="B1417" s="194" t="s">
        <v>1351</v>
      </c>
      <c r="C1417" s="191" t="s">
        <v>0</v>
      </c>
      <c r="D1417" s="123" t="s">
        <v>1353</v>
      </c>
      <c r="E1417" s="124" t="s">
        <v>1298</v>
      </c>
      <c r="F1417" s="15">
        <v>11</v>
      </c>
      <c r="G1417" s="15"/>
      <c r="H1417" s="56">
        <f>F1417*G1417</f>
        <v>0</v>
      </c>
      <c r="J1417" s="11"/>
    </row>
    <row r="1418" spans="1:10">
      <c r="A1418" s="50">
        <f t="shared" ref="A1418" si="163">A1417+1</f>
        <v>734</v>
      </c>
      <c r="B1418" s="194" t="s">
        <v>1351</v>
      </c>
      <c r="C1418" s="191" t="s">
        <v>28</v>
      </c>
      <c r="D1418" s="123" t="s">
        <v>1354</v>
      </c>
      <c r="E1418" s="124" t="s">
        <v>1298</v>
      </c>
      <c r="F1418" s="15">
        <v>11</v>
      </c>
      <c r="G1418" s="15"/>
      <c r="H1418" s="56">
        <f>F1418*G1418</f>
        <v>0</v>
      </c>
      <c r="J1418" s="11"/>
    </row>
    <row r="1419" spans="1:10">
      <c r="A1419" s="92"/>
      <c r="B1419" s="59"/>
      <c r="C1419" s="60"/>
      <c r="D1419" s="205" t="s">
        <v>1355</v>
      </c>
      <c r="E1419" s="206"/>
      <c r="F1419" s="206"/>
      <c r="G1419" s="206"/>
      <c r="H1419" s="207">
        <f>SUM(H1417:H1418)</f>
        <v>0</v>
      </c>
      <c r="J1419" s="11"/>
    </row>
    <row r="1420" spans="1:10">
      <c r="A1420" s="50"/>
      <c r="B1420" s="194" t="s">
        <v>1356</v>
      </c>
      <c r="C1420" s="191"/>
      <c r="D1420" s="125" t="s">
        <v>1357</v>
      </c>
      <c r="E1420" s="54"/>
      <c r="F1420" s="15"/>
      <c r="G1420" s="55"/>
      <c r="H1420" s="56"/>
      <c r="J1420" s="11"/>
    </row>
    <row r="1421" spans="1:10">
      <c r="A1421" s="50"/>
      <c r="B1421" s="194" t="s">
        <v>1356</v>
      </c>
      <c r="C1421" s="191" t="s">
        <v>0</v>
      </c>
      <c r="D1421" s="125" t="s">
        <v>1358</v>
      </c>
      <c r="E1421" s="54"/>
      <c r="F1421" s="15"/>
      <c r="G1421" s="55"/>
      <c r="H1421" s="56"/>
      <c r="J1421" s="11"/>
    </row>
    <row r="1422" spans="1:10">
      <c r="A1422" s="50">
        <f>A1418+1</f>
        <v>735</v>
      </c>
      <c r="B1422" s="194" t="s">
        <v>1356</v>
      </c>
      <c r="C1422" s="191" t="s">
        <v>1331</v>
      </c>
      <c r="D1422" s="125" t="s">
        <v>1359</v>
      </c>
      <c r="E1422" s="124" t="s">
        <v>46</v>
      </c>
      <c r="F1422" s="15">
        <v>300</v>
      </c>
      <c r="G1422" s="15"/>
      <c r="H1422" s="56">
        <f>F1422*G1422</f>
        <v>0</v>
      </c>
      <c r="J1422" s="11"/>
    </row>
    <row r="1423" spans="1:10">
      <c r="A1423" s="50">
        <f t="shared" ref="A1423" si="164">A1422+1</f>
        <v>736</v>
      </c>
      <c r="B1423" s="194" t="s">
        <v>1356</v>
      </c>
      <c r="C1423" s="191" t="s">
        <v>1333</v>
      </c>
      <c r="D1423" s="125" t="s">
        <v>1360</v>
      </c>
      <c r="E1423" s="124" t="s">
        <v>46</v>
      </c>
      <c r="F1423" s="15">
        <v>80</v>
      </c>
      <c r="G1423" s="15"/>
      <c r="H1423" s="56">
        <f>F1423*G1423</f>
        <v>0</v>
      </c>
      <c r="J1423" s="11"/>
    </row>
    <row r="1424" spans="1:10">
      <c r="A1424" s="50"/>
      <c r="B1424" s="194" t="s">
        <v>1356</v>
      </c>
      <c r="C1424" s="191" t="s">
        <v>56</v>
      </c>
      <c r="D1424" s="125" t="s">
        <v>1361</v>
      </c>
      <c r="E1424" s="124"/>
      <c r="F1424" s="15"/>
      <c r="G1424" s="15"/>
      <c r="H1424" s="56"/>
      <c r="J1424" s="11"/>
    </row>
    <row r="1425" spans="1:10">
      <c r="A1425" s="50">
        <f>A1423+1</f>
        <v>737</v>
      </c>
      <c r="B1425" s="194" t="s">
        <v>1356</v>
      </c>
      <c r="C1425" s="191" t="s">
        <v>91</v>
      </c>
      <c r="D1425" s="125" t="s">
        <v>1362</v>
      </c>
      <c r="E1425" s="124" t="s">
        <v>46</v>
      </c>
      <c r="F1425" s="15">
        <v>2100</v>
      </c>
      <c r="G1425" s="15"/>
      <c r="H1425" s="56">
        <f>F1425*G1425</f>
        <v>0</v>
      </c>
      <c r="J1425" s="11"/>
    </row>
    <row r="1426" spans="1:10">
      <c r="A1426" s="50">
        <f t="shared" ref="A1426:A1427" si="165">A1425+1</f>
        <v>738</v>
      </c>
      <c r="B1426" s="194" t="s">
        <v>1356</v>
      </c>
      <c r="C1426" s="191" t="s">
        <v>1363</v>
      </c>
      <c r="D1426" s="125" t="s">
        <v>1364</v>
      </c>
      <c r="E1426" s="124" t="s">
        <v>46</v>
      </c>
      <c r="F1426" s="15">
        <v>2210</v>
      </c>
      <c r="G1426" s="15"/>
      <c r="H1426" s="56">
        <f>F1426*G1426</f>
        <v>0</v>
      </c>
      <c r="J1426" s="11"/>
    </row>
    <row r="1427" spans="1:10">
      <c r="A1427" s="50">
        <f t="shared" si="165"/>
        <v>739</v>
      </c>
      <c r="B1427" s="194" t="s">
        <v>1356</v>
      </c>
      <c r="C1427" s="191" t="s">
        <v>1365</v>
      </c>
      <c r="D1427" s="125" t="s">
        <v>1366</v>
      </c>
      <c r="E1427" s="124" t="s">
        <v>46</v>
      </c>
      <c r="F1427" s="15">
        <v>2110</v>
      </c>
      <c r="G1427" s="15"/>
      <c r="H1427" s="56">
        <f>F1427*G1427</f>
        <v>0</v>
      </c>
      <c r="J1427" s="11"/>
    </row>
    <row r="1428" spans="1:10">
      <c r="A1428" s="50"/>
      <c r="B1428" s="194" t="s">
        <v>1356</v>
      </c>
      <c r="C1428" s="191" t="s">
        <v>104</v>
      </c>
      <c r="D1428" s="125" t="s">
        <v>1367</v>
      </c>
      <c r="E1428" s="124"/>
      <c r="F1428" s="15"/>
      <c r="G1428" s="55"/>
      <c r="H1428" s="56"/>
      <c r="J1428" s="11"/>
    </row>
    <row r="1429" spans="1:10">
      <c r="A1429" s="50">
        <f>A1427+1</f>
        <v>740</v>
      </c>
      <c r="B1429" s="194" t="s">
        <v>1356</v>
      </c>
      <c r="C1429" s="191" t="s">
        <v>105</v>
      </c>
      <c r="D1429" s="125" t="s">
        <v>1366</v>
      </c>
      <c r="E1429" s="124" t="s">
        <v>46</v>
      </c>
      <c r="F1429" s="15">
        <v>2000</v>
      </c>
      <c r="G1429" s="15"/>
      <c r="H1429" s="56">
        <f>F1429*G1429</f>
        <v>0</v>
      </c>
      <c r="J1429" s="11"/>
    </row>
    <row r="1430" spans="1:10">
      <c r="A1430" s="50">
        <f t="shared" ref="A1430:A1431" si="166">A1429+1</f>
        <v>741</v>
      </c>
      <c r="B1430" s="194" t="s">
        <v>1356</v>
      </c>
      <c r="C1430" s="191" t="s">
        <v>106</v>
      </c>
      <c r="D1430" s="125" t="s">
        <v>1368</v>
      </c>
      <c r="E1430" s="124" t="s">
        <v>46</v>
      </c>
      <c r="F1430" s="15">
        <v>3800</v>
      </c>
      <c r="G1430" s="15"/>
      <c r="H1430" s="56">
        <f>F1430*G1430</f>
        <v>0</v>
      </c>
      <c r="J1430" s="11"/>
    </row>
    <row r="1431" spans="1:10">
      <c r="A1431" s="50">
        <f t="shared" si="166"/>
        <v>742</v>
      </c>
      <c r="B1431" s="194" t="s">
        <v>1356</v>
      </c>
      <c r="C1431" s="191" t="s">
        <v>1369</v>
      </c>
      <c r="D1431" s="125" t="s">
        <v>1370</v>
      </c>
      <c r="E1431" s="124" t="s">
        <v>46</v>
      </c>
      <c r="F1431" s="15">
        <v>3800</v>
      </c>
      <c r="G1431" s="15"/>
      <c r="H1431" s="56">
        <f>F1431*G1431</f>
        <v>0</v>
      </c>
      <c r="J1431" s="11"/>
    </row>
    <row r="1432" spans="1:10">
      <c r="A1432" s="92"/>
      <c r="B1432" s="59"/>
      <c r="C1432" s="60"/>
      <c r="D1432" s="205" t="s">
        <v>1371</v>
      </c>
      <c r="E1432" s="206"/>
      <c r="F1432" s="206"/>
      <c r="G1432" s="206"/>
      <c r="H1432" s="207">
        <f>SUM(H1422:H1431)</f>
        <v>0</v>
      </c>
      <c r="J1432" s="11"/>
    </row>
    <row r="1433" spans="1:10">
      <c r="A1433" s="50"/>
      <c r="B1433" s="194">
        <v>0.62986111111111109</v>
      </c>
      <c r="C1433" s="191"/>
      <c r="D1433" s="125" t="s">
        <v>1372</v>
      </c>
      <c r="E1433" s="54"/>
      <c r="F1433" s="15"/>
      <c r="G1433" s="55"/>
      <c r="H1433" s="56"/>
      <c r="J1433" s="11"/>
    </row>
    <row r="1434" spans="1:10">
      <c r="A1434" s="50">
        <f>A1431+1</f>
        <v>743</v>
      </c>
      <c r="B1434" s="194">
        <v>0.62986111111111109</v>
      </c>
      <c r="C1434" s="191" t="s">
        <v>0</v>
      </c>
      <c r="D1434" s="125" t="s">
        <v>1373</v>
      </c>
      <c r="E1434" s="124" t="s">
        <v>1298</v>
      </c>
      <c r="F1434" s="15">
        <v>243</v>
      </c>
      <c r="G1434" s="15"/>
      <c r="H1434" s="56">
        <f>F1434*G1434</f>
        <v>0</v>
      </c>
      <c r="J1434" s="11"/>
    </row>
    <row r="1435" spans="1:10">
      <c r="A1435" s="50">
        <f t="shared" ref="A1435" si="167">A1434+1</f>
        <v>744</v>
      </c>
      <c r="B1435" s="194">
        <v>0.62986111111111109</v>
      </c>
      <c r="C1435" s="191" t="s">
        <v>28</v>
      </c>
      <c r="D1435" s="125" t="s">
        <v>1373</v>
      </c>
      <c r="E1435" s="124" t="s">
        <v>1298</v>
      </c>
      <c r="F1435" s="15">
        <v>7</v>
      </c>
      <c r="G1435" s="15"/>
      <c r="H1435" s="56">
        <f>F1435*G1435</f>
        <v>0</v>
      </c>
      <c r="J1435" s="11"/>
    </row>
    <row r="1436" spans="1:10">
      <c r="A1436" s="92"/>
      <c r="B1436" s="59"/>
      <c r="C1436" s="60"/>
      <c r="D1436" s="205" t="s">
        <v>1374</v>
      </c>
      <c r="E1436" s="206"/>
      <c r="F1436" s="206"/>
      <c r="G1436" s="206"/>
      <c r="H1436" s="207">
        <f>SUM(H1434:H1435)</f>
        <v>0</v>
      </c>
      <c r="J1436" s="11"/>
    </row>
    <row r="1437" spans="1:10">
      <c r="A1437" s="50"/>
      <c r="B1437" s="194" t="s">
        <v>1375</v>
      </c>
      <c r="C1437" s="191"/>
      <c r="D1437" s="125" t="s">
        <v>1376</v>
      </c>
      <c r="E1437" s="124"/>
      <c r="F1437" s="15"/>
      <c r="G1437" s="55"/>
      <c r="H1437" s="56"/>
      <c r="J1437" s="11"/>
    </row>
    <row r="1438" spans="1:10" ht="24">
      <c r="A1438" s="50">
        <f>A1435+1</f>
        <v>745</v>
      </c>
      <c r="B1438" s="194" t="s">
        <v>1375</v>
      </c>
      <c r="C1438" s="191" t="s">
        <v>0</v>
      </c>
      <c r="D1438" s="125" t="s">
        <v>1377</v>
      </c>
      <c r="E1438" s="124" t="s">
        <v>1298</v>
      </c>
      <c r="F1438" s="15">
        <v>1</v>
      </c>
      <c r="G1438" s="15"/>
      <c r="H1438" s="56">
        <f>F1438*G1438</f>
        <v>0</v>
      </c>
      <c r="J1438" s="11"/>
    </row>
    <row r="1439" spans="1:10" ht="24">
      <c r="A1439" s="50">
        <f t="shared" ref="A1439:A1463" si="168">A1438+1</f>
        <v>746</v>
      </c>
      <c r="B1439" s="194" t="s">
        <v>1375</v>
      </c>
      <c r="C1439" s="191" t="s">
        <v>28</v>
      </c>
      <c r="D1439" s="125" t="s">
        <v>1378</v>
      </c>
      <c r="E1439" s="124" t="s">
        <v>1298</v>
      </c>
      <c r="F1439" s="15">
        <v>5</v>
      </c>
      <c r="G1439" s="15"/>
      <c r="H1439" s="56">
        <f t="shared" ref="H1439:H1463" si="169">F1439*G1439</f>
        <v>0</v>
      </c>
      <c r="J1439" s="11"/>
    </row>
    <row r="1440" spans="1:10">
      <c r="A1440" s="50">
        <f t="shared" si="168"/>
        <v>747</v>
      </c>
      <c r="B1440" s="194" t="s">
        <v>1375</v>
      </c>
      <c r="C1440" s="191" t="s">
        <v>189</v>
      </c>
      <c r="D1440" s="125" t="s">
        <v>1379</v>
      </c>
      <c r="E1440" s="124" t="s">
        <v>1298</v>
      </c>
      <c r="F1440" s="15">
        <v>5</v>
      </c>
      <c r="G1440" s="15"/>
      <c r="H1440" s="56">
        <f t="shared" si="169"/>
        <v>0</v>
      </c>
      <c r="J1440" s="11"/>
    </row>
    <row r="1441" spans="1:10">
      <c r="A1441" s="50">
        <f t="shared" si="168"/>
        <v>748</v>
      </c>
      <c r="B1441" s="194" t="s">
        <v>1375</v>
      </c>
      <c r="C1441" s="191" t="s">
        <v>233</v>
      </c>
      <c r="D1441" s="125" t="s">
        <v>1380</v>
      </c>
      <c r="E1441" s="124" t="s">
        <v>1298</v>
      </c>
      <c r="F1441" s="15">
        <v>5</v>
      </c>
      <c r="G1441" s="15"/>
      <c r="H1441" s="56">
        <f t="shared" si="169"/>
        <v>0</v>
      </c>
      <c r="J1441" s="11"/>
    </row>
    <row r="1442" spans="1:10">
      <c r="A1442" s="50">
        <f t="shared" si="168"/>
        <v>749</v>
      </c>
      <c r="B1442" s="194" t="s">
        <v>1375</v>
      </c>
      <c r="C1442" s="191" t="s">
        <v>240</v>
      </c>
      <c r="D1442" s="125" t="s">
        <v>1381</v>
      </c>
      <c r="E1442" s="124" t="s">
        <v>1298</v>
      </c>
      <c r="F1442" s="15">
        <v>111</v>
      </c>
      <c r="G1442" s="15"/>
      <c r="H1442" s="56">
        <f t="shared" si="169"/>
        <v>0</v>
      </c>
      <c r="J1442" s="11"/>
    </row>
    <row r="1443" spans="1:10">
      <c r="A1443" s="50">
        <f t="shared" si="168"/>
        <v>750</v>
      </c>
      <c r="B1443" s="194" t="s">
        <v>1375</v>
      </c>
      <c r="C1443" s="191" t="s">
        <v>252</v>
      </c>
      <c r="D1443" s="125" t="s">
        <v>1382</v>
      </c>
      <c r="E1443" s="124" t="s">
        <v>1298</v>
      </c>
      <c r="F1443" s="15">
        <v>120</v>
      </c>
      <c r="G1443" s="15"/>
      <c r="H1443" s="56">
        <f t="shared" si="169"/>
        <v>0</v>
      </c>
      <c r="J1443" s="11"/>
    </row>
    <row r="1444" spans="1:10">
      <c r="A1444" s="50">
        <f t="shared" si="168"/>
        <v>751</v>
      </c>
      <c r="B1444" s="194" t="s">
        <v>1375</v>
      </c>
      <c r="C1444" s="191" t="s">
        <v>263</v>
      </c>
      <c r="D1444" s="125" t="s">
        <v>1383</v>
      </c>
      <c r="E1444" s="124" t="s">
        <v>1298</v>
      </c>
      <c r="F1444" s="15">
        <v>132</v>
      </c>
      <c r="G1444" s="15"/>
      <c r="H1444" s="56">
        <f t="shared" si="169"/>
        <v>0</v>
      </c>
      <c r="J1444" s="11"/>
    </row>
    <row r="1445" spans="1:10">
      <c r="A1445" s="50">
        <f t="shared" si="168"/>
        <v>752</v>
      </c>
      <c r="B1445" s="194" t="s">
        <v>1375</v>
      </c>
      <c r="C1445" s="191" t="s">
        <v>269</v>
      </c>
      <c r="D1445" s="125" t="s">
        <v>1384</v>
      </c>
      <c r="E1445" s="124" t="s">
        <v>1298</v>
      </c>
      <c r="F1445" s="15">
        <v>15</v>
      </c>
      <c r="G1445" s="15"/>
      <c r="H1445" s="56">
        <f t="shared" si="169"/>
        <v>0</v>
      </c>
      <c r="J1445" s="11"/>
    </row>
    <row r="1446" spans="1:10">
      <c r="A1446" s="50">
        <f t="shared" si="168"/>
        <v>753</v>
      </c>
      <c r="B1446" s="194" t="s">
        <v>1375</v>
      </c>
      <c r="C1446" s="191" t="s">
        <v>54</v>
      </c>
      <c r="D1446" s="125" t="s">
        <v>1385</v>
      </c>
      <c r="E1446" s="124" t="s">
        <v>1298</v>
      </c>
      <c r="F1446" s="15">
        <v>56</v>
      </c>
      <c r="G1446" s="15"/>
      <c r="H1446" s="56">
        <f t="shared" si="169"/>
        <v>0</v>
      </c>
      <c r="J1446" s="11"/>
    </row>
    <row r="1447" spans="1:10">
      <c r="A1447" s="50">
        <f t="shared" si="168"/>
        <v>754</v>
      </c>
      <c r="B1447" s="194" t="s">
        <v>1375</v>
      </c>
      <c r="C1447" s="191" t="s">
        <v>56</v>
      </c>
      <c r="D1447" s="125" t="s">
        <v>1386</v>
      </c>
      <c r="E1447" s="124" t="s">
        <v>1298</v>
      </c>
      <c r="F1447" s="15">
        <v>166</v>
      </c>
      <c r="G1447" s="15"/>
      <c r="H1447" s="56">
        <f t="shared" si="169"/>
        <v>0</v>
      </c>
      <c r="J1447" s="11"/>
    </row>
    <row r="1448" spans="1:10">
      <c r="A1448" s="50">
        <f t="shared" si="168"/>
        <v>755</v>
      </c>
      <c r="B1448" s="194" t="s">
        <v>1375</v>
      </c>
      <c r="C1448" s="191" t="s">
        <v>57</v>
      </c>
      <c r="D1448" s="125" t="s">
        <v>1387</v>
      </c>
      <c r="E1448" s="124" t="s">
        <v>1298</v>
      </c>
      <c r="F1448" s="15">
        <v>14</v>
      </c>
      <c r="G1448" s="15"/>
      <c r="H1448" s="56">
        <f t="shared" si="169"/>
        <v>0</v>
      </c>
      <c r="J1448" s="11"/>
    </row>
    <row r="1449" spans="1:10">
      <c r="A1449" s="50">
        <f t="shared" si="168"/>
        <v>756</v>
      </c>
      <c r="B1449" s="194" t="s">
        <v>1375</v>
      </c>
      <c r="C1449" s="191" t="s">
        <v>58</v>
      </c>
      <c r="D1449" s="125" t="s">
        <v>1388</v>
      </c>
      <c r="E1449" s="124" t="s">
        <v>1298</v>
      </c>
      <c r="F1449" s="15">
        <v>6</v>
      </c>
      <c r="G1449" s="15"/>
      <c r="H1449" s="56">
        <f t="shared" si="169"/>
        <v>0</v>
      </c>
      <c r="J1449" s="11"/>
    </row>
    <row r="1450" spans="1:10">
      <c r="A1450" s="50">
        <f t="shared" si="168"/>
        <v>757</v>
      </c>
      <c r="B1450" s="194" t="s">
        <v>1375</v>
      </c>
      <c r="C1450" s="191" t="s">
        <v>259</v>
      </c>
      <c r="D1450" s="125" t="s">
        <v>1389</v>
      </c>
      <c r="E1450" s="124" t="s">
        <v>1298</v>
      </c>
      <c r="F1450" s="15">
        <v>79</v>
      </c>
      <c r="G1450" s="15"/>
      <c r="H1450" s="56">
        <f t="shared" si="169"/>
        <v>0</v>
      </c>
      <c r="J1450" s="11"/>
    </row>
    <row r="1451" spans="1:10">
      <c r="A1451" s="50">
        <f t="shared" si="168"/>
        <v>758</v>
      </c>
      <c r="B1451" s="194" t="s">
        <v>1375</v>
      </c>
      <c r="C1451" s="191" t="s">
        <v>168</v>
      </c>
      <c r="D1451" s="125" t="s">
        <v>1390</v>
      </c>
      <c r="E1451" s="124" t="s">
        <v>1298</v>
      </c>
      <c r="F1451" s="15">
        <v>4</v>
      </c>
      <c r="G1451" s="15"/>
      <c r="H1451" s="56">
        <f t="shared" si="169"/>
        <v>0</v>
      </c>
      <c r="J1451" s="11"/>
    </row>
    <row r="1452" spans="1:10">
      <c r="A1452" s="50">
        <f t="shared" si="168"/>
        <v>759</v>
      </c>
      <c r="B1452" s="194" t="s">
        <v>1375</v>
      </c>
      <c r="C1452" s="191" t="s">
        <v>129</v>
      </c>
      <c r="D1452" s="125" t="s">
        <v>1391</v>
      </c>
      <c r="E1452" s="124" t="s">
        <v>1298</v>
      </c>
      <c r="F1452" s="15">
        <v>9</v>
      </c>
      <c r="G1452" s="15"/>
      <c r="H1452" s="56">
        <f t="shared" si="169"/>
        <v>0</v>
      </c>
      <c r="J1452" s="11"/>
    </row>
    <row r="1453" spans="1:10">
      <c r="A1453" s="50">
        <f t="shared" si="168"/>
        <v>760</v>
      </c>
      <c r="B1453" s="194" t="s">
        <v>1375</v>
      </c>
      <c r="C1453" s="191" t="s">
        <v>132</v>
      </c>
      <c r="D1453" s="125" t="s">
        <v>1392</v>
      </c>
      <c r="E1453" s="124" t="s">
        <v>1298</v>
      </c>
      <c r="F1453" s="15">
        <v>15</v>
      </c>
      <c r="G1453" s="15"/>
      <c r="H1453" s="56">
        <f t="shared" si="169"/>
        <v>0</v>
      </c>
      <c r="J1453" s="11"/>
    </row>
    <row r="1454" spans="1:10">
      <c r="A1454" s="50">
        <f t="shared" si="168"/>
        <v>761</v>
      </c>
      <c r="B1454" s="194" t="s">
        <v>1375</v>
      </c>
      <c r="C1454" s="191" t="s">
        <v>1393</v>
      </c>
      <c r="D1454" s="125" t="s">
        <v>1394</v>
      </c>
      <c r="E1454" s="124" t="s">
        <v>1298</v>
      </c>
      <c r="F1454" s="15">
        <v>2</v>
      </c>
      <c r="G1454" s="15"/>
      <c r="H1454" s="56">
        <f t="shared" si="169"/>
        <v>0</v>
      </c>
      <c r="J1454" s="11"/>
    </row>
    <row r="1455" spans="1:10">
      <c r="A1455" s="50">
        <f t="shared" si="168"/>
        <v>762</v>
      </c>
      <c r="B1455" s="194" t="s">
        <v>1375</v>
      </c>
      <c r="C1455" s="191" t="s">
        <v>97</v>
      </c>
      <c r="D1455" s="125" t="s">
        <v>1395</v>
      </c>
      <c r="E1455" s="124" t="s">
        <v>1298</v>
      </c>
      <c r="F1455" s="15">
        <v>60</v>
      </c>
      <c r="G1455" s="15"/>
      <c r="H1455" s="56">
        <f t="shared" si="169"/>
        <v>0</v>
      </c>
      <c r="J1455" s="11"/>
    </row>
    <row r="1456" spans="1:10">
      <c r="A1456" s="50">
        <f t="shared" si="168"/>
        <v>763</v>
      </c>
      <c r="B1456" s="194" t="s">
        <v>1375</v>
      </c>
      <c r="C1456" s="191" t="s">
        <v>100</v>
      </c>
      <c r="D1456" s="125" t="s">
        <v>1396</v>
      </c>
      <c r="E1456" s="124" t="s">
        <v>1298</v>
      </c>
      <c r="F1456" s="15">
        <v>18</v>
      </c>
      <c r="G1456" s="15"/>
      <c r="H1456" s="56">
        <f t="shared" si="169"/>
        <v>0</v>
      </c>
      <c r="J1456" s="11"/>
    </row>
    <row r="1457" spans="1:10">
      <c r="A1457" s="50">
        <f t="shared" si="168"/>
        <v>764</v>
      </c>
      <c r="B1457" s="194" t="s">
        <v>1375</v>
      </c>
      <c r="C1457" s="191" t="s">
        <v>170</v>
      </c>
      <c r="D1457" s="125" t="s">
        <v>1397</v>
      </c>
      <c r="E1457" s="124" t="s">
        <v>1298</v>
      </c>
      <c r="F1457" s="15">
        <v>15</v>
      </c>
      <c r="G1457" s="15"/>
      <c r="H1457" s="56">
        <f t="shared" si="169"/>
        <v>0</v>
      </c>
      <c r="J1457" s="11"/>
    </row>
    <row r="1458" spans="1:10">
      <c r="A1458" s="50">
        <f t="shared" si="168"/>
        <v>765</v>
      </c>
      <c r="B1458" s="194" t="s">
        <v>1375</v>
      </c>
      <c r="C1458" s="191" t="s">
        <v>230</v>
      </c>
      <c r="D1458" s="125" t="s">
        <v>1398</v>
      </c>
      <c r="E1458" s="124" t="s">
        <v>1298</v>
      </c>
      <c r="F1458" s="15">
        <v>40</v>
      </c>
      <c r="G1458" s="15"/>
      <c r="H1458" s="56">
        <f t="shared" si="169"/>
        <v>0</v>
      </c>
      <c r="J1458" s="11"/>
    </row>
    <row r="1459" spans="1:10">
      <c r="A1459" s="50">
        <f t="shared" si="168"/>
        <v>766</v>
      </c>
      <c r="B1459" s="194" t="s">
        <v>1375</v>
      </c>
      <c r="C1459" s="191" t="s">
        <v>1399</v>
      </c>
      <c r="D1459" s="125" t="s">
        <v>1400</v>
      </c>
      <c r="E1459" s="124" t="s">
        <v>1298</v>
      </c>
      <c r="F1459" s="15">
        <v>30</v>
      </c>
      <c r="G1459" s="15"/>
      <c r="H1459" s="56">
        <f t="shared" si="169"/>
        <v>0</v>
      </c>
      <c r="J1459" s="11"/>
    </row>
    <row r="1460" spans="1:10">
      <c r="A1460" s="50">
        <f t="shared" si="168"/>
        <v>767</v>
      </c>
      <c r="B1460" s="194" t="s">
        <v>1375</v>
      </c>
      <c r="C1460" s="191" t="s">
        <v>1401</v>
      </c>
      <c r="D1460" s="125" t="s">
        <v>1402</v>
      </c>
      <c r="E1460" s="124" t="s">
        <v>1298</v>
      </c>
      <c r="F1460" s="15">
        <v>154</v>
      </c>
      <c r="G1460" s="15"/>
      <c r="H1460" s="56">
        <f t="shared" si="169"/>
        <v>0</v>
      </c>
      <c r="J1460" s="11"/>
    </row>
    <row r="1461" spans="1:10">
      <c r="A1461" s="50">
        <f t="shared" si="168"/>
        <v>768</v>
      </c>
      <c r="B1461" s="194" t="s">
        <v>1375</v>
      </c>
      <c r="C1461" s="191" t="s">
        <v>1403</v>
      </c>
      <c r="D1461" s="125" t="s">
        <v>1404</v>
      </c>
      <c r="E1461" s="124" t="s">
        <v>1298</v>
      </c>
      <c r="F1461" s="15">
        <v>3</v>
      </c>
      <c r="G1461" s="15"/>
      <c r="H1461" s="56">
        <f t="shared" si="169"/>
        <v>0</v>
      </c>
      <c r="J1461" s="11"/>
    </row>
    <row r="1462" spans="1:10">
      <c r="A1462" s="50">
        <f t="shared" si="168"/>
        <v>769</v>
      </c>
      <c r="B1462" s="194" t="s">
        <v>1375</v>
      </c>
      <c r="C1462" s="191" t="s">
        <v>1405</v>
      </c>
      <c r="D1462" s="125" t="s">
        <v>1406</v>
      </c>
      <c r="E1462" s="124" t="s">
        <v>1298</v>
      </c>
      <c r="F1462" s="15">
        <v>50</v>
      </c>
      <c r="G1462" s="15"/>
      <c r="H1462" s="56">
        <f t="shared" si="169"/>
        <v>0</v>
      </c>
      <c r="J1462" s="11"/>
    </row>
    <row r="1463" spans="1:10">
      <c r="A1463" s="50">
        <f t="shared" si="168"/>
        <v>770</v>
      </c>
      <c r="B1463" s="194" t="s">
        <v>1375</v>
      </c>
      <c r="C1463" s="191" t="s">
        <v>1407</v>
      </c>
      <c r="D1463" s="125" t="s">
        <v>1408</v>
      </c>
      <c r="E1463" s="124" t="s">
        <v>1298</v>
      </c>
      <c r="F1463" s="15">
        <v>50</v>
      </c>
      <c r="G1463" s="15"/>
      <c r="H1463" s="56">
        <f t="shared" si="169"/>
        <v>0</v>
      </c>
      <c r="J1463" s="11"/>
    </row>
    <row r="1464" spans="1:10">
      <c r="A1464" s="50"/>
      <c r="B1464" s="194" t="s">
        <v>1375</v>
      </c>
      <c r="C1464" s="191" t="s">
        <v>1409</v>
      </c>
      <c r="D1464" s="125" t="s">
        <v>1410</v>
      </c>
      <c r="E1464" s="124"/>
      <c r="F1464" s="15"/>
      <c r="G1464" s="55"/>
      <c r="H1464" s="56"/>
      <c r="J1464" s="11"/>
    </row>
    <row r="1465" spans="1:10">
      <c r="A1465" s="50">
        <f>A1463+1</f>
        <v>771</v>
      </c>
      <c r="B1465" s="194" t="s">
        <v>1375</v>
      </c>
      <c r="C1465" s="191" t="s">
        <v>1411</v>
      </c>
      <c r="D1465" s="125" t="s">
        <v>1412</v>
      </c>
      <c r="E1465" s="124" t="s">
        <v>1298</v>
      </c>
      <c r="F1465" s="15">
        <v>1</v>
      </c>
      <c r="G1465" s="15"/>
      <c r="H1465" s="56">
        <f t="shared" ref="H1465:H1470" si="170">F1465*G1465</f>
        <v>0</v>
      </c>
      <c r="J1465" s="11"/>
    </row>
    <row r="1466" spans="1:10">
      <c r="A1466" s="50">
        <f t="shared" ref="A1466:A1470" si="171">A1465+1</f>
        <v>772</v>
      </c>
      <c r="B1466" s="194" t="s">
        <v>1375</v>
      </c>
      <c r="C1466" s="191" t="s">
        <v>1413</v>
      </c>
      <c r="D1466" s="125" t="s">
        <v>1414</v>
      </c>
      <c r="E1466" s="124" t="s">
        <v>1298</v>
      </c>
      <c r="F1466" s="15">
        <v>8</v>
      </c>
      <c r="G1466" s="15"/>
      <c r="H1466" s="56">
        <f t="shared" si="170"/>
        <v>0</v>
      </c>
      <c r="J1466" s="11"/>
    </row>
    <row r="1467" spans="1:10">
      <c r="A1467" s="50">
        <f t="shared" si="171"/>
        <v>773</v>
      </c>
      <c r="B1467" s="194" t="s">
        <v>1375</v>
      </c>
      <c r="C1467" s="191" t="s">
        <v>1415</v>
      </c>
      <c r="D1467" s="125" t="s">
        <v>1416</v>
      </c>
      <c r="E1467" s="124" t="s">
        <v>1298</v>
      </c>
      <c r="F1467" s="15">
        <v>1</v>
      </c>
      <c r="G1467" s="15"/>
      <c r="H1467" s="56">
        <f t="shared" si="170"/>
        <v>0</v>
      </c>
      <c r="J1467" s="11"/>
    </row>
    <row r="1468" spans="1:10">
      <c r="A1468" s="50">
        <f t="shared" si="171"/>
        <v>774</v>
      </c>
      <c r="B1468" s="194" t="s">
        <v>1375</v>
      </c>
      <c r="C1468" s="191" t="s">
        <v>1417</v>
      </c>
      <c r="D1468" s="125" t="s">
        <v>1418</v>
      </c>
      <c r="E1468" s="124" t="s">
        <v>1298</v>
      </c>
      <c r="F1468" s="15">
        <v>1</v>
      </c>
      <c r="G1468" s="15"/>
      <c r="H1468" s="56">
        <f t="shared" si="170"/>
        <v>0</v>
      </c>
      <c r="J1468" s="11"/>
    </row>
    <row r="1469" spans="1:10" ht="36">
      <c r="A1469" s="50">
        <f t="shared" si="171"/>
        <v>775</v>
      </c>
      <c r="B1469" s="194" t="s">
        <v>1375</v>
      </c>
      <c r="C1469" s="191" t="s">
        <v>1419</v>
      </c>
      <c r="D1469" s="125" t="s">
        <v>1420</v>
      </c>
      <c r="E1469" s="124" t="s">
        <v>1316</v>
      </c>
      <c r="F1469" s="15">
        <v>1</v>
      </c>
      <c r="G1469" s="15"/>
      <c r="H1469" s="56">
        <f t="shared" si="170"/>
        <v>0</v>
      </c>
      <c r="J1469" s="11"/>
    </row>
    <row r="1470" spans="1:10">
      <c r="A1470" s="50">
        <f t="shared" si="171"/>
        <v>776</v>
      </c>
      <c r="B1470" s="194" t="s">
        <v>1375</v>
      </c>
      <c r="C1470" s="191" t="s">
        <v>1421</v>
      </c>
      <c r="D1470" s="125" t="s">
        <v>1422</v>
      </c>
      <c r="E1470" s="124" t="s">
        <v>46</v>
      </c>
      <c r="F1470" s="15">
        <v>400</v>
      </c>
      <c r="G1470" s="15"/>
      <c r="H1470" s="56">
        <f t="shared" si="170"/>
        <v>0</v>
      </c>
      <c r="J1470" s="11"/>
    </row>
    <row r="1471" spans="1:10">
      <c r="A1471" s="92"/>
      <c r="B1471" s="194"/>
      <c r="C1471" s="60"/>
      <c r="D1471" s="208" t="s">
        <v>1423</v>
      </c>
      <c r="E1471" s="206"/>
      <c r="F1471" s="206"/>
      <c r="G1471" s="206"/>
      <c r="H1471" s="207">
        <f>SUM(H1438:H1470)</f>
        <v>0</v>
      </c>
      <c r="J1471" s="11"/>
    </row>
    <row r="1472" spans="1:10">
      <c r="A1472" s="50"/>
      <c r="B1472" s="194" t="s">
        <v>1424</v>
      </c>
      <c r="C1472" s="191"/>
      <c r="D1472" s="125" t="s">
        <v>1425</v>
      </c>
      <c r="E1472" s="124"/>
      <c r="F1472" s="15"/>
      <c r="G1472" s="55"/>
      <c r="H1472" s="56"/>
      <c r="J1472" s="11"/>
    </row>
    <row r="1473" spans="1:10">
      <c r="A1473" s="50">
        <f>A1470+1</f>
        <v>777</v>
      </c>
      <c r="B1473" s="194" t="s">
        <v>1424</v>
      </c>
      <c r="C1473" s="191" t="s">
        <v>54</v>
      </c>
      <c r="D1473" s="125" t="s">
        <v>1426</v>
      </c>
      <c r="E1473" s="124" t="s">
        <v>1298</v>
      </c>
      <c r="F1473" s="15">
        <v>1</v>
      </c>
      <c r="G1473" s="15"/>
      <c r="H1473" s="56">
        <f t="shared" ref="H1473:H1489" si="172">F1473*G1473</f>
        <v>0</v>
      </c>
      <c r="J1473" s="11"/>
    </row>
    <row r="1474" spans="1:10">
      <c r="A1474" s="50">
        <f t="shared" ref="A1474:A1489" si="173">A1473+1</f>
        <v>778</v>
      </c>
      <c r="B1474" s="194" t="s">
        <v>1424</v>
      </c>
      <c r="C1474" s="191" t="s">
        <v>100</v>
      </c>
      <c r="D1474" s="125" t="s">
        <v>1427</v>
      </c>
      <c r="E1474" s="124" t="s">
        <v>1298</v>
      </c>
      <c r="F1474" s="15">
        <v>2</v>
      </c>
      <c r="G1474" s="15"/>
      <c r="H1474" s="56">
        <f t="shared" si="172"/>
        <v>0</v>
      </c>
      <c r="J1474" s="11"/>
    </row>
    <row r="1475" spans="1:10">
      <c r="A1475" s="50">
        <f t="shared" si="173"/>
        <v>779</v>
      </c>
      <c r="B1475" s="194" t="s">
        <v>1424</v>
      </c>
      <c r="C1475" s="191" t="s">
        <v>1428</v>
      </c>
      <c r="D1475" s="125" t="s">
        <v>1429</v>
      </c>
      <c r="E1475" s="124" t="s">
        <v>1298</v>
      </c>
      <c r="F1475" s="15">
        <v>210</v>
      </c>
      <c r="G1475" s="15"/>
      <c r="H1475" s="56">
        <f t="shared" si="172"/>
        <v>0</v>
      </c>
      <c r="J1475" s="11"/>
    </row>
    <row r="1476" spans="1:10">
      <c r="A1476" s="50">
        <f t="shared" si="173"/>
        <v>780</v>
      </c>
      <c r="B1476" s="194" t="s">
        <v>1424</v>
      </c>
      <c r="C1476" s="191" t="s">
        <v>1430</v>
      </c>
      <c r="D1476" s="125" t="s">
        <v>1431</v>
      </c>
      <c r="E1476" s="124" t="s">
        <v>1298</v>
      </c>
      <c r="F1476" s="15">
        <v>18</v>
      </c>
      <c r="G1476" s="15"/>
      <c r="H1476" s="56">
        <f t="shared" si="172"/>
        <v>0</v>
      </c>
      <c r="J1476" s="11"/>
    </row>
    <row r="1477" spans="1:10">
      <c r="A1477" s="50">
        <f t="shared" si="173"/>
        <v>781</v>
      </c>
      <c r="B1477" s="194" t="s">
        <v>1424</v>
      </c>
      <c r="C1477" s="191" t="s">
        <v>1432</v>
      </c>
      <c r="D1477" s="125" t="s">
        <v>1433</v>
      </c>
      <c r="E1477" s="124" t="s">
        <v>1298</v>
      </c>
      <c r="F1477" s="15">
        <v>210</v>
      </c>
      <c r="G1477" s="15"/>
      <c r="H1477" s="56">
        <f t="shared" si="172"/>
        <v>0</v>
      </c>
      <c r="J1477" s="11"/>
    </row>
    <row r="1478" spans="1:10">
      <c r="A1478" s="50">
        <f t="shared" si="173"/>
        <v>782</v>
      </c>
      <c r="B1478" s="194" t="s">
        <v>1424</v>
      </c>
      <c r="C1478" s="191" t="s">
        <v>1434</v>
      </c>
      <c r="D1478" s="125" t="s">
        <v>1435</v>
      </c>
      <c r="E1478" s="124" t="s">
        <v>1298</v>
      </c>
      <c r="F1478" s="15">
        <v>150</v>
      </c>
      <c r="G1478" s="15"/>
      <c r="H1478" s="56">
        <f t="shared" si="172"/>
        <v>0</v>
      </c>
      <c r="J1478" s="11"/>
    </row>
    <row r="1479" spans="1:10">
      <c r="A1479" s="50">
        <f t="shared" si="173"/>
        <v>783</v>
      </c>
      <c r="B1479" s="194" t="s">
        <v>1424</v>
      </c>
      <c r="C1479" s="191" t="s">
        <v>1436</v>
      </c>
      <c r="D1479" s="125" t="s">
        <v>1437</v>
      </c>
      <c r="E1479" s="124" t="s">
        <v>1298</v>
      </c>
      <c r="F1479" s="15">
        <v>25</v>
      </c>
      <c r="G1479" s="15"/>
      <c r="H1479" s="56">
        <f t="shared" si="172"/>
        <v>0</v>
      </c>
      <c r="J1479" s="11"/>
    </row>
    <row r="1480" spans="1:10" ht="24">
      <c r="A1480" s="50">
        <f t="shared" si="173"/>
        <v>784</v>
      </c>
      <c r="B1480" s="194" t="s">
        <v>1424</v>
      </c>
      <c r="C1480" s="191" t="s">
        <v>1438</v>
      </c>
      <c r="D1480" s="125" t="s">
        <v>1439</v>
      </c>
      <c r="E1480" s="124" t="s">
        <v>1298</v>
      </c>
      <c r="F1480" s="15">
        <v>35</v>
      </c>
      <c r="G1480" s="15"/>
      <c r="H1480" s="56">
        <f t="shared" si="172"/>
        <v>0</v>
      </c>
      <c r="J1480" s="11"/>
    </row>
    <row r="1481" spans="1:10">
      <c r="A1481" s="50">
        <f t="shared" si="173"/>
        <v>785</v>
      </c>
      <c r="B1481" s="194" t="s">
        <v>1424</v>
      </c>
      <c r="C1481" s="191" t="s">
        <v>1440</v>
      </c>
      <c r="D1481" s="125" t="s">
        <v>1441</v>
      </c>
      <c r="E1481" s="124" t="s">
        <v>1298</v>
      </c>
      <c r="F1481" s="15">
        <v>12</v>
      </c>
      <c r="G1481" s="15"/>
      <c r="H1481" s="56">
        <f t="shared" si="172"/>
        <v>0</v>
      </c>
      <c r="J1481" s="11"/>
    </row>
    <row r="1482" spans="1:10">
      <c r="A1482" s="50">
        <f t="shared" si="173"/>
        <v>786</v>
      </c>
      <c r="B1482" s="194" t="s">
        <v>1424</v>
      </c>
      <c r="C1482" s="191" t="s">
        <v>1442</v>
      </c>
      <c r="D1482" s="125" t="s">
        <v>1443</v>
      </c>
      <c r="E1482" s="124" t="s">
        <v>1298</v>
      </c>
      <c r="F1482" s="15">
        <v>9</v>
      </c>
      <c r="G1482" s="15"/>
      <c r="H1482" s="56">
        <f t="shared" si="172"/>
        <v>0</v>
      </c>
      <c r="J1482" s="11"/>
    </row>
    <row r="1483" spans="1:10">
      <c r="A1483" s="50">
        <f t="shared" si="173"/>
        <v>787</v>
      </c>
      <c r="B1483" s="194" t="s">
        <v>1424</v>
      </c>
      <c r="C1483" s="191" t="s">
        <v>1444</v>
      </c>
      <c r="D1483" s="125" t="s">
        <v>1445</v>
      </c>
      <c r="E1483" s="124" t="s">
        <v>1298</v>
      </c>
      <c r="F1483" s="15">
        <v>20</v>
      </c>
      <c r="G1483" s="15"/>
      <c r="H1483" s="56">
        <f t="shared" si="172"/>
        <v>0</v>
      </c>
      <c r="J1483" s="11"/>
    </row>
    <row r="1484" spans="1:10">
      <c r="A1484" s="50">
        <f t="shared" si="173"/>
        <v>788</v>
      </c>
      <c r="B1484" s="194" t="s">
        <v>1424</v>
      </c>
      <c r="C1484" s="191" t="s">
        <v>1446</v>
      </c>
      <c r="D1484" s="125" t="s">
        <v>1447</v>
      </c>
      <c r="E1484" s="124" t="s">
        <v>1298</v>
      </c>
      <c r="F1484" s="15">
        <v>1</v>
      </c>
      <c r="G1484" s="15"/>
      <c r="H1484" s="56">
        <f t="shared" si="172"/>
        <v>0</v>
      </c>
      <c r="J1484" s="11"/>
    </row>
    <row r="1485" spans="1:10">
      <c r="A1485" s="50">
        <f t="shared" si="173"/>
        <v>789</v>
      </c>
      <c r="B1485" s="194" t="s">
        <v>1424</v>
      </c>
      <c r="C1485" s="191" t="s">
        <v>1448</v>
      </c>
      <c r="D1485" s="125" t="s">
        <v>1449</v>
      </c>
      <c r="E1485" s="124" t="s">
        <v>1298</v>
      </c>
      <c r="F1485" s="15">
        <v>1</v>
      </c>
      <c r="G1485" s="15"/>
      <c r="H1485" s="56">
        <f t="shared" si="172"/>
        <v>0</v>
      </c>
      <c r="J1485" s="11"/>
    </row>
    <row r="1486" spans="1:10">
      <c r="A1486" s="50">
        <f t="shared" si="173"/>
        <v>790</v>
      </c>
      <c r="B1486" s="194" t="s">
        <v>1424</v>
      </c>
      <c r="C1486" s="191" t="s">
        <v>1450</v>
      </c>
      <c r="D1486" s="125" t="s">
        <v>1451</v>
      </c>
      <c r="E1486" s="124" t="s">
        <v>1298</v>
      </c>
      <c r="F1486" s="15">
        <v>1</v>
      </c>
      <c r="G1486" s="15"/>
      <c r="H1486" s="56">
        <f t="shared" si="172"/>
        <v>0</v>
      </c>
      <c r="J1486" s="11"/>
    </row>
    <row r="1487" spans="1:10">
      <c r="A1487" s="50">
        <f t="shared" si="173"/>
        <v>791</v>
      </c>
      <c r="B1487" s="194" t="s">
        <v>1424</v>
      </c>
      <c r="C1487" s="191" t="s">
        <v>1452</v>
      </c>
      <c r="D1487" s="125" t="s">
        <v>1453</v>
      </c>
      <c r="E1487" s="124" t="s">
        <v>46</v>
      </c>
      <c r="F1487" s="15">
        <v>200</v>
      </c>
      <c r="G1487" s="15"/>
      <c r="H1487" s="56">
        <f t="shared" si="172"/>
        <v>0</v>
      </c>
      <c r="J1487" s="11"/>
    </row>
    <row r="1488" spans="1:10">
      <c r="A1488" s="50">
        <f t="shared" si="173"/>
        <v>792</v>
      </c>
      <c r="B1488" s="194" t="s">
        <v>1424</v>
      </c>
      <c r="C1488" s="191" t="s">
        <v>1454</v>
      </c>
      <c r="D1488" s="125" t="s">
        <v>1455</v>
      </c>
      <c r="E1488" s="124" t="s">
        <v>1298</v>
      </c>
      <c r="F1488" s="15">
        <v>2</v>
      </c>
      <c r="G1488" s="15"/>
      <c r="H1488" s="56">
        <f t="shared" si="172"/>
        <v>0</v>
      </c>
      <c r="J1488" s="11"/>
    </row>
    <row r="1489" spans="1:10">
      <c r="A1489" s="50">
        <f t="shared" si="173"/>
        <v>793</v>
      </c>
      <c r="B1489" s="194" t="s">
        <v>1424</v>
      </c>
      <c r="C1489" s="191" t="s">
        <v>1456</v>
      </c>
      <c r="D1489" s="125" t="s">
        <v>1457</v>
      </c>
      <c r="E1489" s="124" t="s">
        <v>1298</v>
      </c>
      <c r="F1489" s="15">
        <v>500</v>
      </c>
      <c r="G1489" s="15"/>
      <c r="H1489" s="56">
        <f t="shared" si="172"/>
        <v>0</v>
      </c>
      <c r="J1489" s="11"/>
    </row>
    <row r="1490" spans="1:10">
      <c r="A1490" s="92"/>
      <c r="B1490" s="194"/>
      <c r="C1490" s="60"/>
      <c r="D1490" s="201" t="s">
        <v>1458</v>
      </c>
      <c r="E1490" s="206"/>
      <c r="F1490" s="206"/>
      <c r="G1490" s="206"/>
      <c r="H1490" s="207">
        <f>SUM(H1473:H1489)</f>
        <v>0</v>
      </c>
      <c r="J1490" s="11"/>
    </row>
    <row r="1491" spans="1:10" ht="24">
      <c r="A1491" s="50"/>
      <c r="B1491" s="194" t="s">
        <v>1459</v>
      </c>
      <c r="C1491" s="191"/>
      <c r="D1491" s="125" t="s">
        <v>1460</v>
      </c>
      <c r="E1491" s="124"/>
      <c r="F1491" s="15"/>
      <c r="G1491" s="55"/>
      <c r="H1491" s="56"/>
      <c r="J1491" s="11"/>
    </row>
    <row r="1492" spans="1:10">
      <c r="A1492" s="50">
        <f>A1489+1</f>
        <v>794</v>
      </c>
      <c r="B1492" s="194" t="s">
        <v>1459</v>
      </c>
      <c r="C1492" s="191" t="s">
        <v>0</v>
      </c>
      <c r="D1492" s="125" t="s">
        <v>1461</v>
      </c>
      <c r="E1492" s="124" t="s">
        <v>1298</v>
      </c>
      <c r="F1492" s="15">
        <v>1</v>
      </c>
      <c r="G1492" s="15"/>
      <c r="H1492" s="56">
        <f t="shared" ref="H1492:H1504" si="174">F1492*G1492</f>
        <v>0</v>
      </c>
      <c r="J1492" s="11"/>
    </row>
    <row r="1493" spans="1:10">
      <c r="A1493" s="50">
        <f t="shared" ref="A1493:A1504" si="175">A1492+1</f>
        <v>795</v>
      </c>
      <c r="B1493" s="194" t="s">
        <v>1459</v>
      </c>
      <c r="C1493" s="191" t="s">
        <v>56</v>
      </c>
      <c r="D1493" s="125" t="s">
        <v>1462</v>
      </c>
      <c r="E1493" s="124" t="s">
        <v>1298</v>
      </c>
      <c r="F1493" s="15">
        <v>40</v>
      </c>
      <c r="G1493" s="15"/>
      <c r="H1493" s="56">
        <f t="shared" si="174"/>
        <v>0</v>
      </c>
      <c r="J1493" s="11"/>
    </row>
    <row r="1494" spans="1:10">
      <c r="A1494" s="50">
        <f t="shared" si="175"/>
        <v>796</v>
      </c>
      <c r="B1494" s="194" t="s">
        <v>1459</v>
      </c>
      <c r="C1494" s="191" t="s">
        <v>104</v>
      </c>
      <c r="D1494" s="125" t="s">
        <v>1463</v>
      </c>
      <c r="E1494" s="124" t="s">
        <v>1298</v>
      </c>
      <c r="F1494" s="15">
        <v>40</v>
      </c>
      <c r="G1494" s="15"/>
      <c r="H1494" s="56">
        <f t="shared" si="174"/>
        <v>0</v>
      </c>
      <c r="J1494" s="11"/>
    </row>
    <row r="1495" spans="1:10">
      <c r="A1495" s="50">
        <f t="shared" si="175"/>
        <v>797</v>
      </c>
      <c r="B1495" s="194" t="s">
        <v>1459</v>
      </c>
      <c r="C1495" s="191" t="s">
        <v>1405</v>
      </c>
      <c r="D1495" s="125" t="s">
        <v>1464</v>
      </c>
      <c r="E1495" s="124" t="s">
        <v>1298</v>
      </c>
      <c r="F1495" s="15">
        <v>2</v>
      </c>
      <c r="G1495" s="15"/>
      <c r="H1495" s="56">
        <f t="shared" si="174"/>
        <v>0</v>
      </c>
      <c r="J1495" s="11"/>
    </row>
    <row r="1496" spans="1:10">
      <c r="A1496" s="50">
        <f t="shared" si="175"/>
        <v>798</v>
      </c>
      <c r="B1496" s="194" t="s">
        <v>1459</v>
      </c>
      <c r="C1496" s="191" t="s">
        <v>1465</v>
      </c>
      <c r="D1496" s="125" t="s">
        <v>1466</v>
      </c>
      <c r="E1496" s="124" t="s">
        <v>1298</v>
      </c>
      <c r="F1496" s="15">
        <v>40</v>
      </c>
      <c r="G1496" s="15"/>
      <c r="H1496" s="56">
        <f t="shared" si="174"/>
        <v>0</v>
      </c>
      <c r="J1496" s="11"/>
    </row>
    <row r="1497" spans="1:10" ht="24">
      <c r="A1497" s="50">
        <f t="shared" si="175"/>
        <v>799</v>
      </c>
      <c r="B1497" s="194" t="s">
        <v>1459</v>
      </c>
      <c r="C1497" s="191" t="s">
        <v>305</v>
      </c>
      <c r="D1497" s="125" t="s">
        <v>1467</v>
      </c>
      <c r="E1497" s="124" t="s">
        <v>1298</v>
      </c>
      <c r="F1497" s="15">
        <v>1</v>
      </c>
      <c r="G1497" s="15"/>
      <c r="H1497" s="56">
        <f t="shared" si="174"/>
        <v>0</v>
      </c>
      <c r="J1497" s="11"/>
    </row>
    <row r="1498" spans="1:10">
      <c r="A1498" s="50">
        <f t="shared" si="175"/>
        <v>800</v>
      </c>
      <c r="B1498" s="194" t="s">
        <v>1459</v>
      </c>
      <c r="C1498" s="191" t="s">
        <v>1468</v>
      </c>
      <c r="D1498" s="125" t="s">
        <v>1469</v>
      </c>
      <c r="E1498" s="124" t="s">
        <v>1298</v>
      </c>
      <c r="F1498" s="15">
        <v>1</v>
      </c>
      <c r="G1498" s="15"/>
      <c r="H1498" s="56">
        <f t="shared" si="174"/>
        <v>0</v>
      </c>
      <c r="J1498" s="11"/>
    </row>
    <row r="1499" spans="1:10">
      <c r="A1499" s="50">
        <f t="shared" si="175"/>
        <v>801</v>
      </c>
      <c r="B1499" s="194" t="s">
        <v>1459</v>
      </c>
      <c r="C1499" s="191" t="s">
        <v>346</v>
      </c>
      <c r="D1499" s="125" t="s">
        <v>1470</v>
      </c>
      <c r="E1499" s="124" t="s">
        <v>46</v>
      </c>
      <c r="F1499" s="15">
        <v>350</v>
      </c>
      <c r="G1499" s="15"/>
      <c r="H1499" s="56">
        <f t="shared" si="174"/>
        <v>0</v>
      </c>
      <c r="J1499" s="11"/>
    </row>
    <row r="1500" spans="1:10">
      <c r="A1500" s="50">
        <f t="shared" si="175"/>
        <v>802</v>
      </c>
      <c r="B1500" s="194" t="s">
        <v>1459</v>
      </c>
      <c r="C1500" s="191" t="s">
        <v>1471</v>
      </c>
      <c r="D1500" s="125" t="s">
        <v>1472</v>
      </c>
      <c r="E1500" s="124" t="s">
        <v>1298</v>
      </c>
      <c r="F1500" s="15">
        <v>1</v>
      </c>
      <c r="G1500" s="15"/>
      <c r="H1500" s="56">
        <f t="shared" si="174"/>
        <v>0</v>
      </c>
      <c r="J1500" s="11"/>
    </row>
    <row r="1501" spans="1:10">
      <c r="A1501" s="50">
        <f t="shared" si="175"/>
        <v>803</v>
      </c>
      <c r="B1501" s="194" t="s">
        <v>1459</v>
      </c>
      <c r="C1501" s="191" t="s">
        <v>1473</v>
      </c>
      <c r="D1501" s="125" t="s">
        <v>1474</v>
      </c>
      <c r="E1501" s="124" t="s">
        <v>1298</v>
      </c>
      <c r="F1501" s="15">
        <v>1</v>
      </c>
      <c r="G1501" s="15"/>
      <c r="H1501" s="56">
        <f t="shared" si="174"/>
        <v>0</v>
      </c>
      <c r="J1501" s="11"/>
    </row>
    <row r="1502" spans="1:10">
      <c r="A1502" s="50">
        <f t="shared" si="175"/>
        <v>804</v>
      </c>
      <c r="B1502" s="194" t="s">
        <v>1459</v>
      </c>
      <c r="C1502" s="191" t="s">
        <v>1440</v>
      </c>
      <c r="D1502" s="125" t="s">
        <v>1475</v>
      </c>
      <c r="E1502" s="124" t="s">
        <v>1298</v>
      </c>
      <c r="F1502" s="15">
        <v>1</v>
      </c>
      <c r="G1502" s="15"/>
      <c r="H1502" s="56">
        <f t="shared" si="174"/>
        <v>0</v>
      </c>
      <c r="J1502" s="11"/>
    </row>
    <row r="1503" spans="1:10">
      <c r="A1503" s="50">
        <f t="shared" si="175"/>
        <v>805</v>
      </c>
      <c r="B1503" s="194" t="s">
        <v>1459</v>
      </c>
      <c r="C1503" s="191" t="s">
        <v>1476</v>
      </c>
      <c r="D1503" s="125" t="s">
        <v>1477</v>
      </c>
      <c r="E1503" s="124" t="s">
        <v>1298</v>
      </c>
      <c r="F1503" s="15">
        <v>1</v>
      </c>
      <c r="G1503" s="15"/>
      <c r="H1503" s="56">
        <f t="shared" si="174"/>
        <v>0</v>
      </c>
      <c r="J1503" s="11"/>
    </row>
    <row r="1504" spans="1:10">
      <c r="A1504" s="50">
        <f t="shared" si="175"/>
        <v>806</v>
      </c>
      <c r="B1504" s="194" t="s">
        <v>1459</v>
      </c>
      <c r="C1504" s="191" t="s">
        <v>1454</v>
      </c>
      <c r="D1504" s="125" t="s">
        <v>1478</v>
      </c>
      <c r="E1504" s="124" t="s">
        <v>1298</v>
      </c>
      <c r="F1504" s="15">
        <v>1</v>
      </c>
      <c r="G1504" s="15"/>
      <c r="H1504" s="56">
        <f t="shared" si="174"/>
        <v>0</v>
      </c>
      <c r="J1504" s="11"/>
    </row>
    <row r="1505" spans="1:10">
      <c r="A1505" s="92"/>
      <c r="B1505" s="194"/>
      <c r="C1505" s="60"/>
      <c r="D1505" s="201" t="s">
        <v>1479</v>
      </c>
      <c r="E1505" s="206"/>
      <c r="F1505" s="206"/>
      <c r="G1505" s="206"/>
      <c r="H1505" s="207">
        <f>SUM(H1492:H1504)</f>
        <v>0</v>
      </c>
      <c r="J1505" s="11"/>
    </row>
    <row r="1506" spans="1:10">
      <c r="A1506" s="50"/>
      <c r="B1506" s="194" t="s">
        <v>1480</v>
      </c>
      <c r="C1506" s="191"/>
      <c r="D1506" s="125" t="s">
        <v>1481</v>
      </c>
      <c r="E1506" s="124"/>
      <c r="F1506" s="15"/>
      <c r="G1506" s="55"/>
      <c r="H1506" s="56"/>
      <c r="J1506" s="11"/>
    </row>
    <row r="1507" spans="1:10">
      <c r="A1507" s="50"/>
      <c r="B1507" s="194" t="s">
        <v>1480</v>
      </c>
      <c r="C1507" s="191" t="s">
        <v>0</v>
      </c>
      <c r="D1507" s="125" t="s">
        <v>1482</v>
      </c>
      <c r="E1507" s="124"/>
      <c r="F1507" s="15"/>
      <c r="G1507" s="55"/>
      <c r="H1507" s="56"/>
      <c r="J1507" s="11"/>
    </row>
    <row r="1508" spans="1:10">
      <c r="A1508" s="50">
        <f>A1504+1</f>
        <v>807</v>
      </c>
      <c r="B1508" s="194" t="s">
        <v>1480</v>
      </c>
      <c r="C1508" s="191" t="s">
        <v>1331</v>
      </c>
      <c r="D1508" s="125" t="s">
        <v>1341</v>
      </c>
      <c r="E1508" s="124" t="s">
        <v>46</v>
      </c>
      <c r="F1508" s="15">
        <v>300</v>
      </c>
      <c r="G1508" s="15"/>
      <c r="H1508" s="56">
        <f>F1508*G1508</f>
        <v>0</v>
      </c>
      <c r="J1508" s="11"/>
    </row>
    <row r="1509" spans="1:10">
      <c r="A1509" s="50">
        <f t="shared" ref="A1509" si="176">A1508+1</f>
        <v>808</v>
      </c>
      <c r="B1509" s="194" t="s">
        <v>1480</v>
      </c>
      <c r="C1509" s="191" t="s">
        <v>1333</v>
      </c>
      <c r="D1509" s="125" t="s">
        <v>1343</v>
      </c>
      <c r="E1509" s="124" t="s">
        <v>1298</v>
      </c>
      <c r="F1509" s="15">
        <v>300</v>
      </c>
      <c r="G1509" s="15"/>
      <c r="H1509" s="56">
        <f>F1509*G1509</f>
        <v>0</v>
      </c>
      <c r="J1509" s="11"/>
    </row>
    <row r="1510" spans="1:10">
      <c r="A1510" s="92"/>
      <c r="B1510" s="194"/>
      <c r="C1510" s="60"/>
      <c r="D1510" s="201" t="s">
        <v>1483</v>
      </c>
      <c r="E1510" s="206"/>
      <c r="F1510" s="206"/>
      <c r="G1510" s="206"/>
      <c r="H1510" s="207">
        <f>SUM(H1508:H1509)</f>
        <v>0</v>
      </c>
      <c r="J1510" s="11"/>
    </row>
    <row r="1511" spans="1:10">
      <c r="A1511" s="50"/>
      <c r="B1511" s="194" t="s">
        <v>1484</v>
      </c>
      <c r="C1511" s="191"/>
      <c r="D1511" s="125" t="s">
        <v>1485</v>
      </c>
      <c r="E1511" s="124"/>
      <c r="F1511" s="15"/>
      <c r="G1511" s="55"/>
      <c r="H1511" s="56"/>
      <c r="J1511" s="11"/>
    </row>
    <row r="1512" spans="1:10">
      <c r="A1512" s="50">
        <f>A1509+1</f>
        <v>809</v>
      </c>
      <c r="B1512" s="194" t="s">
        <v>1484</v>
      </c>
      <c r="C1512" s="191" t="s">
        <v>56</v>
      </c>
      <c r="D1512" s="125" t="s">
        <v>1486</v>
      </c>
      <c r="E1512" s="124" t="s">
        <v>1298</v>
      </c>
      <c r="F1512" s="15">
        <v>1</v>
      </c>
      <c r="G1512" s="15"/>
      <c r="H1512" s="56">
        <f t="shared" ref="H1512:H1518" si="177">F1512*G1512</f>
        <v>0</v>
      </c>
      <c r="J1512" s="11"/>
    </row>
    <row r="1513" spans="1:10">
      <c r="A1513" s="50">
        <f t="shared" ref="A1513:A1518" si="178">A1512+1</f>
        <v>810</v>
      </c>
      <c r="B1513" s="194" t="s">
        <v>1484</v>
      </c>
      <c r="C1513" s="191" t="s">
        <v>104</v>
      </c>
      <c r="D1513" s="125" t="s">
        <v>1487</v>
      </c>
      <c r="E1513" s="124" t="s">
        <v>1298</v>
      </c>
      <c r="F1513" s="15">
        <v>1</v>
      </c>
      <c r="G1513" s="15"/>
      <c r="H1513" s="56">
        <f t="shared" si="177"/>
        <v>0</v>
      </c>
      <c r="J1513" s="11"/>
    </row>
    <row r="1514" spans="1:10">
      <c r="A1514" s="50">
        <f t="shared" si="178"/>
        <v>811</v>
      </c>
      <c r="B1514" s="194" t="s">
        <v>1484</v>
      </c>
      <c r="C1514" s="191" t="s">
        <v>1405</v>
      </c>
      <c r="D1514" s="125" t="s">
        <v>1488</v>
      </c>
      <c r="E1514" s="124" t="s">
        <v>1298</v>
      </c>
      <c r="F1514" s="15">
        <v>1</v>
      </c>
      <c r="G1514" s="15"/>
      <c r="H1514" s="56">
        <f t="shared" si="177"/>
        <v>0</v>
      </c>
      <c r="J1514" s="11"/>
    </row>
    <row r="1515" spans="1:10">
      <c r="A1515" s="50">
        <f t="shared" si="178"/>
        <v>812</v>
      </c>
      <c r="B1515" s="194" t="s">
        <v>1484</v>
      </c>
      <c r="C1515" s="191" t="s">
        <v>1465</v>
      </c>
      <c r="D1515" s="125" t="s">
        <v>1489</v>
      </c>
      <c r="E1515" s="124" t="s">
        <v>1298</v>
      </c>
      <c r="F1515" s="15">
        <v>1</v>
      </c>
      <c r="G1515" s="15"/>
      <c r="H1515" s="56">
        <f t="shared" si="177"/>
        <v>0</v>
      </c>
      <c r="J1515" s="11"/>
    </row>
    <row r="1516" spans="1:10">
      <c r="A1516" s="50">
        <f t="shared" si="178"/>
        <v>813</v>
      </c>
      <c r="B1516" s="194" t="s">
        <v>1484</v>
      </c>
      <c r="C1516" s="191" t="s">
        <v>305</v>
      </c>
      <c r="D1516" s="125" t="s">
        <v>1490</v>
      </c>
      <c r="E1516" s="124" t="s">
        <v>1298</v>
      </c>
      <c r="F1516" s="15">
        <v>1</v>
      </c>
      <c r="G1516" s="15"/>
      <c r="H1516" s="56">
        <f t="shared" si="177"/>
        <v>0</v>
      </c>
      <c r="J1516" s="11"/>
    </row>
    <row r="1517" spans="1:10">
      <c r="A1517" s="50">
        <f t="shared" si="178"/>
        <v>814</v>
      </c>
      <c r="B1517" s="194" t="s">
        <v>1484</v>
      </c>
      <c r="C1517" s="191" t="s">
        <v>1468</v>
      </c>
      <c r="D1517" s="125" t="s">
        <v>1491</v>
      </c>
      <c r="E1517" s="124" t="s">
        <v>1298</v>
      </c>
      <c r="F1517" s="15">
        <v>15</v>
      </c>
      <c r="G1517" s="15"/>
      <c r="H1517" s="56">
        <f t="shared" si="177"/>
        <v>0</v>
      </c>
      <c r="J1517" s="11"/>
    </row>
    <row r="1518" spans="1:10">
      <c r="A1518" s="50">
        <f t="shared" si="178"/>
        <v>815</v>
      </c>
      <c r="B1518" s="194" t="s">
        <v>1484</v>
      </c>
      <c r="C1518" s="191" t="s">
        <v>346</v>
      </c>
      <c r="D1518" s="125" t="s">
        <v>1492</v>
      </c>
      <c r="E1518" s="124" t="s">
        <v>46</v>
      </c>
      <c r="F1518" s="15">
        <v>500</v>
      </c>
      <c r="G1518" s="15"/>
      <c r="H1518" s="56">
        <f t="shared" si="177"/>
        <v>0</v>
      </c>
      <c r="J1518" s="11"/>
    </row>
    <row r="1519" spans="1:10">
      <c r="A1519" s="92"/>
      <c r="B1519" s="194"/>
      <c r="C1519" s="60"/>
      <c r="D1519" s="201" t="s">
        <v>1493</v>
      </c>
      <c r="E1519" s="206"/>
      <c r="F1519" s="206"/>
      <c r="G1519" s="206"/>
      <c r="H1519" s="207">
        <f>SUM(H1512:H1518)</f>
        <v>0</v>
      </c>
      <c r="J1519" s="11"/>
    </row>
    <row r="1520" spans="1:10">
      <c r="A1520" s="50"/>
      <c r="B1520" s="194" t="s">
        <v>1494</v>
      </c>
      <c r="C1520" s="191"/>
      <c r="D1520" s="125" t="s">
        <v>1495</v>
      </c>
      <c r="E1520" s="124"/>
      <c r="F1520" s="15"/>
      <c r="G1520" s="55"/>
      <c r="H1520" s="56"/>
      <c r="J1520" s="11"/>
    </row>
    <row r="1521" spans="1:10">
      <c r="A1521" s="50">
        <f>A1518+1</f>
        <v>816</v>
      </c>
      <c r="B1521" s="194" t="s">
        <v>1494</v>
      </c>
      <c r="C1521" s="191" t="s">
        <v>1405</v>
      </c>
      <c r="D1521" s="125" t="s">
        <v>1496</v>
      </c>
      <c r="E1521" s="124" t="s">
        <v>1316</v>
      </c>
      <c r="F1521" s="15">
        <v>1</v>
      </c>
      <c r="G1521" s="15"/>
      <c r="H1521" s="56">
        <f>F1521*G1521</f>
        <v>0</v>
      </c>
      <c r="J1521" s="11"/>
    </row>
    <row r="1522" spans="1:10">
      <c r="A1522" s="92"/>
      <c r="B1522" s="194"/>
      <c r="C1522" s="60"/>
      <c r="D1522" s="201" t="s">
        <v>1497</v>
      </c>
      <c r="E1522" s="206"/>
      <c r="F1522" s="206"/>
      <c r="G1522" s="206"/>
      <c r="H1522" s="207">
        <f>SUM(H1521)</f>
        <v>0</v>
      </c>
      <c r="J1522" s="11"/>
    </row>
    <row r="1523" spans="1:10">
      <c r="A1523" s="50"/>
      <c r="B1523" s="194" t="s">
        <v>1498</v>
      </c>
      <c r="C1523" s="191"/>
      <c r="D1523" s="125" t="s">
        <v>1499</v>
      </c>
      <c r="E1523" s="124"/>
      <c r="F1523" s="15"/>
      <c r="G1523" s="55"/>
      <c r="H1523" s="56"/>
      <c r="J1523" s="11"/>
    </row>
    <row r="1524" spans="1:10">
      <c r="A1524" s="50">
        <f>A1521+1</f>
        <v>817</v>
      </c>
      <c r="B1524" s="194" t="s">
        <v>1498</v>
      </c>
      <c r="C1524" s="191" t="s">
        <v>0</v>
      </c>
      <c r="D1524" s="125" t="s">
        <v>1500</v>
      </c>
      <c r="E1524" s="124" t="s">
        <v>46</v>
      </c>
      <c r="F1524" s="15">
        <v>700</v>
      </c>
      <c r="G1524" s="15"/>
      <c r="H1524" s="56">
        <f>F1524*G1524</f>
        <v>0</v>
      </c>
      <c r="J1524" s="11"/>
    </row>
    <row r="1525" spans="1:10">
      <c r="A1525" s="50">
        <f t="shared" ref="A1525:A1526" si="179">A1524+1</f>
        <v>818</v>
      </c>
      <c r="B1525" s="194" t="s">
        <v>1498</v>
      </c>
      <c r="C1525" s="191" t="s">
        <v>56</v>
      </c>
      <c r="D1525" s="125" t="s">
        <v>1501</v>
      </c>
      <c r="E1525" s="124" t="s">
        <v>46</v>
      </c>
      <c r="F1525" s="15">
        <v>50</v>
      </c>
      <c r="G1525" s="15"/>
      <c r="H1525" s="56">
        <f>F1525*G1525</f>
        <v>0</v>
      </c>
      <c r="J1525" s="11"/>
    </row>
    <row r="1526" spans="1:10">
      <c r="A1526" s="50">
        <f t="shared" si="179"/>
        <v>819</v>
      </c>
      <c r="B1526" s="194" t="s">
        <v>1498</v>
      </c>
      <c r="C1526" s="191" t="s">
        <v>104</v>
      </c>
      <c r="D1526" s="125" t="s">
        <v>1502</v>
      </c>
      <c r="E1526" s="124" t="s">
        <v>1298</v>
      </c>
      <c r="F1526" s="15">
        <v>1</v>
      </c>
      <c r="G1526" s="15"/>
      <c r="H1526" s="56">
        <f>F1526*G1526</f>
        <v>0</v>
      </c>
      <c r="J1526" s="11"/>
    </row>
    <row r="1527" spans="1:10">
      <c r="A1527" s="50"/>
      <c r="B1527" s="194" t="s">
        <v>1498</v>
      </c>
      <c r="C1527" s="191" t="s">
        <v>228</v>
      </c>
      <c r="D1527" s="125" t="s">
        <v>1503</v>
      </c>
      <c r="E1527" s="124"/>
      <c r="F1527" s="15"/>
      <c r="G1527" s="55"/>
      <c r="H1527" s="56"/>
      <c r="J1527" s="11"/>
    </row>
    <row r="1528" spans="1:10">
      <c r="A1528" s="50">
        <f>A1526+1</f>
        <v>820</v>
      </c>
      <c r="B1528" s="194" t="s">
        <v>1498</v>
      </c>
      <c r="C1528" s="191" t="s">
        <v>1504</v>
      </c>
      <c r="D1528" s="125" t="s">
        <v>1505</v>
      </c>
      <c r="E1528" s="124" t="s">
        <v>46</v>
      </c>
      <c r="F1528" s="15">
        <v>10</v>
      </c>
      <c r="G1528" s="15"/>
      <c r="H1528" s="56">
        <f>F1528*G1528</f>
        <v>0</v>
      </c>
      <c r="J1528" s="11"/>
    </row>
    <row r="1529" spans="1:10">
      <c r="A1529" s="50">
        <f t="shared" ref="A1529:A1530" si="180">A1528+1</f>
        <v>821</v>
      </c>
      <c r="B1529" s="194" t="s">
        <v>1498</v>
      </c>
      <c r="C1529" s="191" t="s">
        <v>1506</v>
      </c>
      <c r="D1529" s="125" t="s">
        <v>1507</v>
      </c>
      <c r="E1529" s="124" t="s">
        <v>46</v>
      </c>
      <c r="F1529" s="15">
        <v>30</v>
      </c>
      <c r="G1529" s="15"/>
      <c r="H1529" s="56">
        <f>F1529*G1529</f>
        <v>0</v>
      </c>
      <c r="J1529" s="11"/>
    </row>
    <row r="1530" spans="1:10">
      <c r="A1530" s="50">
        <f t="shared" si="180"/>
        <v>822</v>
      </c>
      <c r="B1530" s="194" t="s">
        <v>1498</v>
      </c>
      <c r="C1530" s="191" t="s">
        <v>1508</v>
      </c>
      <c r="D1530" s="125" t="s">
        <v>1509</v>
      </c>
      <c r="E1530" s="124" t="s">
        <v>46</v>
      </c>
      <c r="F1530" s="15">
        <v>40</v>
      </c>
      <c r="G1530" s="15"/>
      <c r="H1530" s="56">
        <f>F1530*G1530</f>
        <v>0</v>
      </c>
      <c r="J1530" s="11"/>
    </row>
    <row r="1531" spans="1:10">
      <c r="A1531" s="92"/>
      <c r="B1531" s="194"/>
      <c r="C1531" s="60"/>
      <c r="D1531" s="201" t="s">
        <v>1510</v>
      </c>
      <c r="E1531" s="206"/>
      <c r="F1531" s="206"/>
      <c r="G1531" s="206"/>
      <c r="H1531" s="207">
        <f>SUM(H1524:H1530)</f>
        <v>0</v>
      </c>
      <c r="J1531" s="11"/>
    </row>
    <row r="1532" spans="1:10">
      <c r="A1532" s="50"/>
      <c r="B1532" s="194" t="s">
        <v>1511</v>
      </c>
      <c r="C1532" s="191"/>
      <c r="D1532" s="125" t="s">
        <v>1512</v>
      </c>
      <c r="E1532" s="124"/>
      <c r="F1532" s="15"/>
      <c r="G1532" s="55"/>
      <c r="H1532" s="56"/>
      <c r="J1532" s="11"/>
    </row>
    <row r="1533" spans="1:10" ht="24">
      <c r="A1533" s="50">
        <f>A1530+1</f>
        <v>823</v>
      </c>
      <c r="B1533" s="194" t="s">
        <v>1511</v>
      </c>
      <c r="C1533" s="191" t="s">
        <v>0</v>
      </c>
      <c r="D1533" s="125" t="s">
        <v>1513</v>
      </c>
      <c r="E1533" s="124" t="s">
        <v>1298</v>
      </c>
      <c r="F1533" s="15">
        <v>3</v>
      </c>
      <c r="G1533" s="15"/>
      <c r="H1533" s="56">
        <f t="shared" ref="H1533:H1539" si="181">F1533*G1533</f>
        <v>0</v>
      </c>
      <c r="J1533" s="11"/>
    </row>
    <row r="1534" spans="1:10" ht="24">
      <c r="A1534" s="50">
        <f t="shared" ref="A1534:A1539" si="182">A1533+1</f>
        <v>824</v>
      </c>
      <c r="B1534" s="194" t="s">
        <v>1511</v>
      </c>
      <c r="C1534" s="191" t="s">
        <v>28</v>
      </c>
      <c r="D1534" s="125" t="s">
        <v>1514</v>
      </c>
      <c r="E1534" s="124" t="s">
        <v>1298</v>
      </c>
      <c r="F1534" s="15">
        <v>8</v>
      </c>
      <c r="G1534" s="15"/>
      <c r="H1534" s="56">
        <f t="shared" si="181"/>
        <v>0</v>
      </c>
      <c r="J1534" s="11"/>
    </row>
    <row r="1535" spans="1:10">
      <c r="A1535" s="50">
        <f t="shared" si="182"/>
        <v>825</v>
      </c>
      <c r="B1535" s="194" t="s">
        <v>1511</v>
      </c>
      <c r="C1535" s="191" t="s">
        <v>189</v>
      </c>
      <c r="D1535" s="125" t="s">
        <v>1515</v>
      </c>
      <c r="E1535" s="124" t="s">
        <v>1298</v>
      </c>
      <c r="F1535" s="15">
        <v>3</v>
      </c>
      <c r="G1535" s="15"/>
      <c r="H1535" s="56">
        <f t="shared" si="181"/>
        <v>0</v>
      </c>
      <c r="J1535" s="11"/>
    </row>
    <row r="1536" spans="1:10">
      <c r="A1536" s="50">
        <f t="shared" si="182"/>
        <v>826</v>
      </c>
      <c r="B1536" s="194" t="s">
        <v>1511</v>
      </c>
      <c r="C1536" s="191" t="s">
        <v>219</v>
      </c>
      <c r="D1536" s="125" t="s">
        <v>1516</v>
      </c>
      <c r="E1536" s="124" t="s">
        <v>1298</v>
      </c>
      <c r="F1536" s="15">
        <v>25</v>
      </c>
      <c r="G1536" s="15"/>
      <c r="H1536" s="56">
        <f t="shared" si="181"/>
        <v>0</v>
      </c>
      <c r="J1536" s="11"/>
    </row>
    <row r="1537" spans="1:10">
      <c r="A1537" s="50">
        <f t="shared" si="182"/>
        <v>827</v>
      </c>
      <c r="B1537" s="194" t="s">
        <v>1511</v>
      </c>
      <c r="C1537" s="191" t="s">
        <v>233</v>
      </c>
      <c r="D1537" s="125" t="s">
        <v>1517</v>
      </c>
      <c r="E1537" s="124" t="s">
        <v>1298</v>
      </c>
      <c r="F1537" s="15">
        <v>2</v>
      </c>
      <c r="G1537" s="15"/>
      <c r="H1537" s="56">
        <f t="shared" si="181"/>
        <v>0</v>
      </c>
      <c r="J1537" s="11"/>
    </row>
    <row r="1538" spans="1:10">
      <c r="A1538" s="50">
        <f t="shared" si="182"/>
        <v>828</v>
      </c>
      <c r="B1538" s="194" t="s">
        <v>1511</v>
      </c>
      <c r="C1538" s="191" t="s">
        <v>240</v>
      </c>
      <c r="D1538" s="125" t="s">
        <v>1518</v>
      </c>
      <c r="E1538" s="124" t="s">
        <v>1298</v>
      </c>
      <c r="F1538" s="15">
        <v>2</v>
      </c>
      <c r="G1538" s="15"/>
      <c r="H1538" s="56">
        <f t="shared" si="181"/>
        <v>0</v>
      </c>
      <c r="J1538" s="11"/>
    </row>
    <row r="1539" spans="1:10">
      <c r="A1539" s="50">
        <f t="shared" si="182"/>
        <v>829</v>
      </c>
      <c r="B1539" s="194" t="s">
        <v>1511</v>
      </c>
      <c r="C1539" s="191" t="s">
        <v>252</v>
      </c>
      <c r="D1539" s="125" t="s">
        <v>1519</v>
      </c>
      <c r="E1539" s="124" t="s">
        <v>1298</v>
      </c>
      <c r="F1539" s="15">
        <v>1</v>
      </c>
      <c r="G1539" s="15"/>
      <c r="H1539" s="56">
        <f t="shared" si="181"/>
        <v>0</v>
      </c>
      <c r="J1539" s="11"/>
    </row>
    <row r="1540" spans="1:10">
      <c r="A1540" s="50"/>
      <c r="B1540" s="194" t="s">
        <v>1511</v>
      </c>
      <c r="C1540" s="191" t="s">
        <v>263</v>
      </c>
      <c r="D1540" s="125" t="s">
        <v>1520</v>
      </c>
      <c r="E1540" s="124"/>
      <c r="F1540" s="15"/>
      <c r="G1540" s="55"/>
      <c r="H1540" s="56"/>
      <c r="J1540" s="11"/>
    </row>
    <row r="1541" spans="1:10" ht="24">
      <c r="A1541" s="50">
        <f>A1539+1</f>
        <v>830</v>
      </c>
      <c r="B1541" s="194" t="s">
        <v>1511</v>
      </c>
      <c r="C1541" s="191" t="s">
        <v>1521</v>
      </c>
      <c r="D1541" s="125" t="s">
        <v>1522</v>
      </c>
      <c r="E1541" s="124" t="s">
        <v>1523</v>
      </c>
      <c r="F1541" s="15">
        <v>1</v>
      </c>
      <c r="G1541" s="15"/>
      <c r="H1541" s="56">
        <f>F1541*G1541</f>
        <v>0</v>
      </c>
      <c r="J1541" s="11"/>
    </row>
    <row r="1542" spans="1:10">
      <c r="A1542" s="50"/>
      <c r="B1542" s="194" t="s">
        <v>1511</v>
      </c>
      <c r="C1542" s="191" t="s">
        <v>269</v>
      </c>
      <c r="D1542" s="125" t="s">
        <v>1524</v>
      </c>
      <c r="E1542" s="124"/>
      <c r="F1542" s="15"/>
      <c r="G1542" s="55"/>
      <c r="H1542" s="56"/>
      <c r="J1542" s="11"/>
    </row>
    <row r="1543" spans="1:10">
      <c r="A1543" s="50">
        <f>A1541+1</f>
        <v>831</v>
      </c>
      <c r="B1543" s="194" t="s">
        <v>1511</v>
      </c>
      <c r="C1543" s="191" t="s">
        <v>1525</v>
      </c>
      <c r="D1543" s="125" t="s">
        <v>1526</v>
      </c>
      <c r="E1543" s="124" t="s">
        <v>46</v>
      </c>
      <c r="F1543" s="15">
        <v>20</v>
      </c>
      <c r="G1543" s="15"/>
      <c r="H1543" s="56">
        <f>F1543*G1543</f>
        <v>0</v>
      </c>
      <c r="J1543" s="11"/>
    </row>
    <row r="1544" spans="1:10">
      <c r="A1544" s="92"/>
      <c r="B1544" s="194"/>
      <c r="C1544" s="60"/>
      <c r="D1544" s="201" t="s">
        <v>1527</v>
      </c>
      <c r="E1544" s="206"/>
      <c r="F1544" s="206"/>
      <c r="G1544" s="206"/>
      <c r="H1544" s="207">
        <f>SUM(H1533:H1543)</f>
        <v>0</v>
      </c>
      <c r="J1544" s="11"/>
    </row>
    <row r="1545" spans="1:10">
      <c r="A1545" s="50"/>
      <c r="B1545" s="194" t="s">
        <v>1528</v>
      </c>
      <c r="C1545" s="191"/>
      <c r="D1545" s="125" t="s">
        <v>1529</v>
      </c>
      <c r="E1545" s="124"/>
      <c r="F1545" s="15"/>
      <c r="G1545" s="55"/>
      <c r="H1545" s="56"/>
      <c r="J1545" s="11"/>
    </row>
    <row r="1546" spans="1:10">
      <c r="A1546" s="50">
        <f>A1543+1</f>
        <v>832</v>
      </c>
      <c r="B1546" s="194" t="s">
        <v>1528</v>
      </c>
      <c r="C1546" s="191" t="s">
        <v>0</v>
      </c>
      <c r="D1546" s="125" t="s">
        <v>1530</v>
      </c>
      <c r="E1546" s="124" t="s">
        <v>1531</v>
      </c>
      <c r="F1546" s="15">
        <v>70</v>
      </c>
      <c r="G1546" s="15"/>
      <c r="H1546" s="56">
        <f>F1546*G1546</f>
        <v>0</v>
      </c>
      <c r="J1546" s="11"/>
    </row>
    <row r="1547" spans="1:10">
      <c r="A1547" s="50">
        <f t="shared" ref="A1547:A1548" si="183">A1546+1</f>
        <v>833</v>
      </c>
      <c r="B1547" s="194" t="s">
        <v>1528</v>
      </c>
      <c r="C1547" s="191" t="s">
        <v>28</v>
      </c>
      <c r="D1547" s="125" t="s">
        <v>1532</v>
      </c>
      <c r="E1547" s="124" t="s">
        <v>46</v>
      </c>
      <c r="F1547" s="15">
        <v>100</v>
      </c>
      <c r="G1547" s="15"/>
      <c r="H1547" s="56">
        <f>F1547*G1547</f>
        <v>0</v>
      </c>
      <c r="J1547" s="11"/>
    </row>
    <row r="1548" spans="1:10">
      <c r="A1548" s="50">
        <f t="shared" si="183"/>
        <v>834</v>
      </c>
      <c r="B1548" s="194" t="s">
        <v>1528</v>
      </c>
      <c r="C1548" s="191" t="s">
        <v>189</v>
      </c>
      <c r="D1548" s="125" t="s">
        <v>1533</v>
      </c>
      <c r="E1548" s="124" t="s">
        <v>1523</v>
      </c>
      <c r="F1548" s="15">
        <v>1</v>
      </c>
      <c r="G1548" s="15"/>
      <c r="H1548" s="56">
        <f>F1548*G1548</f>
        <v>0</v>
      </c>
      <c r="J1548" s="11"/>
    </row>
    <row r="1549" spans="1:10">
      <c r="A1549" s="92"/>
      <c r="B1549" s="194"/>
      <c r="C1549" s="60"/>
      <c r="D1549" s="201" t="s">
        <v>1534</v>
      </c>
      <c r="E1549" s="206"/>
      <c r="F1549" s="206"/>
      <c r="G1549" s="206"/>
      <c r="H1549" s="207">
        <f>SUM(H1546:H1548)</f>
        <v>0</v>
      </c>
      <c r="J1549" s="11"/>
    </row>
    <row r="1550" spans="1:10">
      <c r="A1550" s="50"/>
      <c r="B1550" s="194" t="s">
        <v>1535</v>
      </c>
      <c r="C1550" s="191"/>
      <c r="D1550" s="125" t="s">
        <v>1536</v>
      </c>
      <c r="E1550" s="124"/>
      <c r="F1550" s="15"/>
      <c r="G1550" s="55"/>
      <c r="H1550" s="56"/>
      <c r="J1550" s="11"/>
    </row>
    <row r="1551" spans="1:10">
      <c r="A1551" s="50">
        <f>A1548+1</f>
        <v>835</v>
      </c>
      <c r="B1551" s="194" t="s">
        <v>1535</v>
      </c>
      <c r="C1551" s="191" t="s">
        <v>0</v>
      </c>
      <c r="D1551" s="125" t="s">
        <v>1537</v>
      </c>
      <c r="E1551" s="124" t="s">
        <v>1298</v>
      </c>
      <c r="F1551" s="15">
        <v>1</v>
      </c>
      <c r="G1551" s="15"/>
      <c r="H1551" s="56">
        <f t="shared" ref="H1551:H1561" si="184">F1551*G1551</f>
        <v>0</v>
      </c>
      <c r="J1551" s="11"/>
    </row>
    <row r="1552" spans="1:10">
      <c r="A1552" s="50">
        <f t="shared" ref="A1552:A1561" si="185">A1551+1</f>
        <v>836</v>
      </c>
      <c r="B1552" s="194" t="s">
        <v>1535</v>
      </c>
      <c r="C1552" s="191" t="s">
        <v>28</v>
      </c>
      <c r="D1552" s="125" t="s">
        <v>1538</v>
      </c>
      <c r="E1552" s="124" t="s">
        <v>1298</v>
      </c>
      <c r="F1552" s="15">
        <v>3</v>
      </c>
      <c r="G1552" s="15"/>
      <c r="H1552" s="56">
        <f t="shared" si="184"/>
        <v>0</v>
      </c>
      <c r="J1552" s="11"/>
    </row>
    <row r="1553" spans="1:10">
      <c r="A1553" s="50">
        <f t="shared" si="185"/>
        <v>837</v>
      </c>
      <c r="B1553" s="194" t="s">
        <v>1535</v>
      </c>
      <c r="C1553" s="191" t="s">
        <v>189</v>
      </c>
      <c r="D1553" s="125" t="s">
        <v>1539</v>
      </c>
      <c r="E1553" s="124" t="s">
        <v>1298</v>
      </c>
      <c r="F1553" s="15">
        <v>2</v>
      </c>
      <c r="G1553" s="15"/>
      <c r="H1553" s="56">
        <f t="shared" si="184"/>
        <v>0</v>
      </c>
      <c r="J1553" s="11"/>
    </row>
    <row r="1554" spans="1:10">
      <c r="A1554" s="50">
        <f t="shared" si="185"/>
        <v>838</v>
      </c>
      <c r="B1554" s="194" t="s">
        <v>1535</v>
      </c>
      <c r="C1554" s="191" t="s">
        <v>219</v>
      </c>
      <c r="D1554" s="125" t="s">
        <v>1540</v>
      </c>
      <c r="E1554" s="124" t="s">
        <v>1298</v>
      </c>
      <c r="F1554" s="15">
        <v>1</v>
      </c>
      <c r="G1554" s="15"/>
      <c r="H1554" s="56">
        <f t="shared" si="184"/>
        <v>0</v>
      </c>
      <c r="J1554" s="11"/>
    </row>
    <row r="1555" spans="1:10">
      <c r="A1555" s="50">
        <f t="shared" si="185"/>
        <v>839</v>
      </c>
      <c r="B1555" s="194" t="s">
        <v>1535</v>
      </c>
      <c r="C1555" s="191" t="s">
        <v>233</v>
      </c>
      <c r="D1555" s="125" t="s">
        <v>1541</v>
      </c>
      <c r="E1555" s="124" t="s">
        <v>1298</v>
      </c>
      <c r="F1555" s="15">
        <v>1</v>
      </c>
      <c r="G1555" s="15"/>
      <c r="H1555" s="56">
        <f t="shared" si="184"/>
        <v>0</v>
      </c>
      <c r="J1555" s="11"/>
    </row>
    <row r="1556" spans="1:10">
      <c r="A1556" s="50">
        <f t="shared" si="185"/>
        <v>840</v>
      </c>
      <c r="B1556" s="194" t="s">
        <v>1535</v>
      </c>
      <c r="C1556" s="191" t="s">
        <v>240</v>
      </c>
      <c r="D1556" s="125" t="s">
        <v>1542</v>
      </c>
      <c r="E1556" s="124" t="s">
        <v>1298</v>
      </c>
      <c r="F1556" s="15">
        <v>1</v>
      </c>
      <c r="G1556" s="15"/>
      <c r="H1556" s="56">
        <f t="shared" si="184"/>
        <v>0</v>
      </c>
      <c r="J1556" s="11"/>
    </row>
    <row r="1557" spans="1:10">
      <c r="A1557" s="50">
        <f t="shared" si="185"/>
        <v>841</v>
      </c>
      <c r="B1557" s="194" t="s">
        <v>1535</v>
      </c>
      <c r="C1557" s="191" t="s">
        <v>252</v>
      </c>
      <c r="D1557" s="125" t="s">
        <v>1543</v>
      </c>
      <c r="E1557" s="124" t="s">
        <v>1298</v>
      </c>
      <c r="F1557" s="15">
        <v>1</v>
      </c>
      <c r="G1557" s="15"/>
      <c r="H1557" s="56">
        <f t="shared" si="184"/>
        <v>0</v>
      </c>
      <c r="J1557" s="11"/>
    </row>
    <row r="1558" spans="1:10">
      <c r="A1558" s="50">
        <f t="shared" si="185"/>
        <v>842</v>
      </c>
      <c r="B1558" s="194" t="s">
        <v>1535</v>
      </c>
      <c r="C1558" s="191" t="s">
        <v>263</v>
      </c>
      <c r="D1558" s="125" t="s">
        <v>1544</v>
      </c>
      <c r="E1558" s="124" t="s">
        <v>1298</v>
      </c>
      <c r="F1558" s="15">
        <v>65</v>
      </c>
      <c r="G1558" s="15"/>
      <c r="H1558" s="56">
        <f t="shared" si="184"/>
        <v>0</v>
      </c>
      <c r="J1558" s="11"/>
    </row>
    <row r="1559" spans="1:10">
      <c r="A1559" s="50">
        <f t="shared" si="185"/>
        <v>843</v>
      </c>
      <c r="B1559" s="194" t="s">
        <v>1535</v>
      </c>
      <c r="C1559" s="191" t="s">
        <v>269</v>
      </c>
      <c r="D1559" s="125" t="s">
        <v>1545</v>
      </c>
      <c r="E1559" s="124" t="s">
        <v>1298</v>
      </c>
      <c r="F1559" s="15">
        <v>6</v>
      </c>
      <c r="G1559" s="15"/>
      <c r="H1559" s="56">
        <f t="shared" si="184"/>
        <v>0</v>
      </c>
      <c r="J1559" s="11"/>
    </row>
    <row r="1560" spans="1:10">
      <c r="A1560" s="50">
        <f t="shared" si="185"/>
        <v>844</v>
      </c>
      <c r="B1560" s="194" t="s">
        <v>1535</v>
      </c>
      <c r="C1560" s="191" t="s">
        <v>54</v>
      </c>
      <c r="D1560" s="125" t="s">
        <v>1545</v>
      </c>
      <c r="E1560" s="124" t="s">
        <v>1298</v>
      </c>
      <c r="F1560" s="15">
        <v>3</v>
      </c>
      <c r="G1560" s="15"/>
      <c r="H1560" s="56">
        <f t="shared" si="184"/>
        <v>0</v>
      </c>
      <c r="J1560" s="11"/>
    </row>
    <row r="1561" spans="1:10">
      <c r="A1561" s="50">
        <f t="shared" si="185"/>
        <v>845</v>
      </c>
      <c r="B1561" s="194" t="s">
        <v>1535</v>
      </c>
      <c r="C1561" s="191" t="s">
        <v>56</v>
      </c>
      <c r="D1561" s="126" t="s">
        <v>1546</v>
      </c>
      <c r="E1561" s="127" t="s">
        <v>46</v>
      </c>
      <c r="F1561" s="28">
        <v>2000</v>
      </c>
      <c r="G1561" s="28"/>
      <c r="H1561" s="128">
        <f t="shared" si="184"/>
        <v>0</v>
      </c>
      <c r="J1561" s="11"/>
    </row>
    <row r="1562" spans="1:10">
      <c r="A1562" s="92"/>
      <c r="B1562" s="194"/>
      <c r="C1562" s="60"/>
      <c r="D1562" s="204" t="s">
        <v>1547</v>
      </c>
      <c r="E1562" s="209"/>
      <c r="F1562" s="209"/>
      <c r="G1562" s="209"/>
      <c r="H1562" s="210">
        <f>SUM(H1551:H1561)</f>
        <v>0</v>
      </c>
      <c r="J1562" s="11"/>
    </row>
    <row r="1563" spans="1:10">
      <c r="A1563" s="50"/>
      <c r="B1563" s="194" t="s">
        <v>1548</v>
      </c>
      <c r="C1563" s="191"/>
      <c r="D1563" s="129" t="s">
        <v>1549</v>
      </c>
      <c r="E1563" s="130"/>
      <c r="F1563" s="247"/>
      <c r="G1563" s="246"/>
      <c r="H1563" s="131"/>
      <c r="J1563" s="11"/>
    </row>
    <row r="1564" spans="1:10">
      <c r="A1564" s="50">
        <f>A1561+1</f>
        <v>846</v>
      </c>
      <c r="B1564" s="194" t="s">
        <v>1548</v>
      </c>
      <c r="C1564" s="191" t="s">
        <v>0</v>
      </c>
      <c r="D1564" s="125" t="s">
        <v>368</v>
      </c>
      <c r="E1564" s="124" t="s">
        <v>4</v>
      </c>
      <c r="F1564" s="15">
        <v>198</v>
      </c>
      <c r="G1564" s="15"/>
      <c r="H1564" s="56">
        <f>F1564*G1564</f>
        <v>0</v>
      </c>
      <c r="J1564" s="11"/>
    </row>
    <row r="1565" spans="1:10">
      <c r="A1565" s="50">
        <f t="shared" ref="A1565" si="186">A1564+1</f>
        <v>847</v>
      </c>
      <c r="B1565" s="194" t="s">
        <v>1548</v>
      </c>
      <c r="C1565" s="191" t="s">
        <v>28</v>
      </c>
      <c r="D1565" s="125" t="s">
        <v>369</v>
      </c>
      <c r="E1565" s="124" t="s">
        <v>4</v>
      </c>
      <c r="F1565" s="15">
        <v>198</v>
      </c>
      <c r="G1565" s="15"/>
      <c r="H1565" s="56">
        <f>F1565*G1565</f>
        <v>0</v>
      </c>
      <c r="J1565" s="11"/>
    </row>
    <row r="1566" spans="1:10">
      <c r="A1566" s="92"/>
      <c r="B1566" s="194"/>
      <c r="C1566" s="60"/>
      <c r="D1566" s="61" t="s">
        <v>1550</v>
      </c>
      <c r="E1566" s="62"/>
      <c r="F1566" s="63"/>
      <c r="G1566" s="63"/>
      <c r="H1566" s="64">
        <f>SUM(H1564:H1565)</f>
        <v>0</v>
      </c>
      <c r="J1566" s="11"/>
    </row>
    <row r="1567" spans="1:10">
      <c r="A1567" s="50"/>
      <c r="B1567" s="194" t="s">
        <v>1551</v>
      </c>
      <c r="C1567" s="191"/>
      <c r="D1567" s="125" t="s">
        <v>1552</v>
      </c>
      <c r="E1567" s="124"/>
      <c r="F1567" s="15"/>
      <c r="G1567" s="55"/>
      <c r="H1567" s="56"/>
      <c r="J1567" s="11"/>
    </row>
    <row r="1568" spans="1:10">
      <c r="A1568" s="50">
        <f>A1565+1</f>
        <v>848</v>
      </c>
      <c r="B1568" s="194" t="s">
        <v>1551</v>
      </c>
      <c r="C1568" s="191" t="s">
        <v>0</v>
      </c>
      <c r="D1568" s="125" t="s">
        <v>1381</v>
      </c>
      <c r="E1568" s="124" t="s">
        <v>1298</v>
      </c>
      <c r="F1568" s="15">
        <v>68</v>
      </c>
      <c r="G1568" s="15"/>
      <c r="H1568" s="56">
        <f t="shared" ref="H1568:H1579" si="187">F1568*G1568</f>
        <v>0</v>
      </c>
      <c r="J1568" s="11"/>
    </row>
    <row r="1569" spans="1:10">
      <c r="A1569" s="50">
        <f t="shared" ref="A1569:A1579" si="188">A1568+1</f>
        <v>849</v>
      </c>
      <c r="B1569" s="194" t="s">
        <v>1551</v>
      </c>
      <c r="C1569" s="191" t="s">
        <v>28</v>
      </c>
      <c r="D1569" s="125" t="s">
        <v>1383</v>
      </c>
      <c r="E1569" s="124" t="s">
        <v>1298</v>
      </c>
      <c r="F1569" s="15">
        <v>10</v>
      </c>
      <c r="G1569" s="15"/>
      <c r="H1569" s="56">
        <f t="shared" si="187"/>
        <v>0</v>
      </c>
      <c r="J1569" s="11"/>
    </row>
    <row r="1570" spans="1:10">
      <c r="A1570" s="50">
        <f t="shared" si="188"/>
        <v>850</v>
      </c>
      <c r="B1570" s="194" t="s">
        <v>1551</v>
      </c>
      <c r="C1570" s="191" t="s">
        <v>189</v>
      </c>
      <c r="D1570" s="125" t="s">
        <v>1553</v>
      </c>
      <c r="E1570" s="124" t="s">
        <v>1298</v>
      </c>
      <c r="F1570" s="15">
        <v>42</v>
      </c>
      <c r="G1570" s="15"/>
      <c r="H1570" s="56">
        <f t="shared" si="187"/>
        <v>0</v>
      </c>
      <c r="J1570" s="11"/>
    </row>
    <row r="1571" spans="1:10">
      <c r="A1571" s="50">
        <f t="shared" si="188"/>
        <v>851</v>
      </c>
      <c r="B1571" s="194" t="s">
        <v>1551</v>
      </c>
      <c r="C1571" s="191" t="s">
        <v>219</v>
      </c>
      <c r="D1571" s="125" t="s">
        <v>1554</v>
      </c>
      <c r="E1571" s="124" t="s">
        <v>1298</v>
      </c>
      <c r="F1571" s="15">
        <v>10</v>
      </c>
      <c r="G1571" s="15"/>
      <c r="H1571" s="56">
        <f t="shared" si="187"/>
        <v>0</v>
      </c>
      <c r="J1571" s="11"/>
    </row>
    <row r="1572" spans="1:10">
      <c r="A1572" s="50">
        <f t="shared" si="188"/>
        <v>852</v>
      </c>
      <c r="B1572" s="194" t="s">
        <v>1551</v>
      </c>
      <c r="C1572" s="191" t="s">
        <v>233</v>
      </c>
      <c r="D1572" s="125" t="s">
        <v>1555</v>
      </c>
      <c r="E1572" s="124" t="s">
        <v>1298</v>
      </c>
      <c r="F1572" s="15">
        <v>26</v>
      </c>
      <c r="G1572" s="15"/>
      <c r="H1572" s="56">
        <f t="shared" si="187"/>
        <v>0</v>
      </c>
      <c r="J1572" s="11"/>
    </row>
    <row r="1573" spans="1:10">
      <c r="A1573" s="50">
        <f t="shared" si="188"/>
        <v>853</v>
      </c>
      <c r="B1573" s="194" t="s">
        <v>1551</v>
      </c>
      <c r="C1573" s="191" t="s">
        <v>240</v>
      </c>
      <c r="D1573" s="125" t="s">
        <v>1556</v>
      </c>
      <c r="E1573" s="124" t="s">
        <v>1298</v>
      </c>
      <c r="F1573" s="15">
        <v>8</v>
      </c>
      <c r="G1573" s="15"/>
      <c r="H1573" s="56">
        <f t="shared" si="187"/>
        <v>0</v>
      </c>
      <c r="J1573" s="11"/>
    </row>
    <row r="1574" spans="1:10">
      <c r="A1574" s="50">
        <f t="shared" si="188"/>
        <v>854</v>
      </c>
      <c r="B1574" s="194" t="s">
        <v>1551</v>
      </c>
      <c r="C1574" s="191" t="s">
        <v>252</v>
      </c>
      <c r="D1574" s="125" t="s">
        <v>1402</v>
      </c>
      <c r="E1574" s="124" t="s">
        <v>1298</v>
      </c>
      <c r="F1574" s="15">
        <v>10</v>
      </c>
      <c r="G1574" s="15"/>
      <c r="H1574" s="56">
        <f t="shared" si="187"/>
        <v>0</v>
      </c>
      <c r="J1574" s="11"/>
    </row>
    <row r="1575" spans="1:10">
      <c r="A1575" s="50">
        <f t="shared" si="188"/>
        <v>855</v>
      </c>
      <c r="B1575" s="194" t="s">
        <v>1551</v>
      </c>
      <c r="C1575" s="191" t="s">
        <v>263</v>
      </c>
      <c r="D1575" s="125" t="s">
        <v>1557</v>
      </c>
      <c r="E1575" s="124" t="s">
        <v>46</v>
      </c>
      <c r="F1575" s="15">
        <v>10</v>
      </c>
      <c r="G1575" s="15"/>
      <c r="H1575" s="56">
        <f t="shared" si="187"/>
        <v>0</v>
      </c>
      <c r="J1575" s="11"/>
    </row>
    <row r="1576" spans="1:10" ht="24">
      <c r="A1576" s="50">
        <f t="shared" si="188"/>
        <v>856</v>
      </c>
      <c r="B1576" s="194" t="s">
        <v>1551</v>
      </c>
      <c r="C1576" s="191" t="s">
        <v>269</v>
      </c>
      <c r="D1576" s="125" t="s">
        <v>1558</v>
      </c>
      <c r="E1576" s="124" t="s">
        <v>46</v>
      </c>
      <c r="F1576" s="15">
        <v>20</v>
      </c>
      <c r="G1576" s="15"/>
      <c r="H1576" s="56">
        <f t="shared" si="187"/>
        <v>0</v>
      </c>
      <c r="J1576" s="11"/>
    </row>
    <row r="1577" spans="1:10" ht="24">
      <c r="A1577" s="50">
        <f t="shared" si="188"/>
        <v>857</v>
      </c>
      <c r="B1577" s="194" t="s">
        <v>1551</v>
      </c>
      <c r="C1577" s="191" t="s">
        <v>54</v>
      </c>
      <c r="D1577" s="125" t="s">
        <v>1559</v>
      </c>
      <c r="E1577" s="124" t="s">
        <v>46</v>
      </c>
      <c r="F1577" s="15">
        <v>50</v>
      </c>
      <c r="G1577" s="15"/>
      <c r="H1577" s="56">
        <f t="shared" si="187"/>
        <v>0</v>
      </c>
      <c r="J1577" s="11"/>
    </row>
    <row r="1578" spans="1:10">
      <c r="A1578" s="50">
        <f t="shared" si="188"/>
        <v>858</v>
      </c>
      <c r="B1578" s="194" t="s">
        <v>1551</v>
      </c>
      <c r="C1578" s="191" t="s">
        <v>56</v>
      </c>
      <c r="D1578" s="125" t="s">
        <v>1560</v>
      </c>
      <c r="E1578" s="124" t="s">
        <v>46</v>
      </c>
      <c r="F1578" s="15">
        <v>50</v>
      </c>
      <c r="G1578" s="15"/>
      <c r="H1578" s="56">
        <f t="shared" si="187"/>
        <v>0</v>
      </c>
      <c r="J1578" s="11"/>
    </row>
    <row r="1579" spans="1:10">
      <c r="A1579" s="50">
        <f t="shared" si="188"/>
        <v>859</v>
      </c>
      <c r="B1579" s="194" t="s">
        <v>1551</v>
      </c>
      <c r="C1579" s="191" t="s">
        <v>57</v>
      </c>
      <c r="D1579" s="125" t="s">
        <v>1561</v>
      </c>
      <c r="E1579" s="124" t="s">
        <v>46</v>
      </c>
      <c r="F1579" s="15">
        <v>291</v>
      </c>
      <c r="G1579" s="15"/>
      <c r="H1579" s="56">
        <f t="shared" si="187"/>
        <v>0</v>
      </c>
      <c r="J1579" s="11"/>
    </row>
    <row r="1580" spans="1:10">
      <c r="A1580" s="68"/>
      <c r="B1580" s="132"/>
      <c r="C1580" s="133"/>
      <c r="D1580" s="204" t="s">
        <v>1562</v>
      </c>
      <c r="E1580" s="209"/>
      <c r="F1580" s="209"/>
      <c r="G1580" s="209"/>
      <c r="H1580" s="210">
        <f>SUM(H1568:H1579)</f>
        <v>0</v>
      </c>
      <c r="J1580" s="11"/>
    </row>
    <row r="1581" spans="1:10">
      <c r="A1581" s="67"/>
      <c r="B1581" s="69"/>
      <c r="C1581" s="70"/>
      <c r="D1581" s="204" t="s">
        <v>2598</v>
      </c>
      <c r="E1581" s="209"/>
      <c r="F1581" s="209"/>
      <c r="G1581" s="209"/>
      <c r="H1581" s="210">
        <f>H1580+H1566+H1562+H1549+H1544+H1531+H1522+H1519+H1510+H1505+H1490+H1471+H1436+H1432+H1419+H1415+H1401+H1388+H1385</f>
        <v>0</v>
      </c>
      <c r="J1581" s="11"/>
    </row>
    <row r="1582" spans="1:10">
      <c r="A1582" s="67"/>
      <c r="B1582" s="72"/>
      <c r="C1582" s="73"/>
      <c r="D1582" s="74"/>
      <c r="E1582" s="75"/>
      <c r="F1582" s="180"/>
      <c r="G1582" s="180"/>
      <c r="H1582" s="77"/>
      <c r="J1582" s="11"/>
    </row>
    <row r="1583" spans="1:10">
      <c r="A1583" s="50"/>
      <c r="B1583" s="51" t="s">
        <v>129</v>
      </c>
      <c r="C1583" s="52"/>
      <c r="D1583" s="134" t="s">
        <v>1129</v>
      </c>
      <c r="E1583" s="135"/>
      <c r="F1583" s="246"/>
      <c r="G1583" s="246"/>
      <c r="H1583" s="131"/>
      <c r="J1583" s="11"/>
    </row>
    <row r="1584" spans="1:10">
      <c r="A1584" s="50"/>
      <c r="B1584" s="51" t="s">
        <v>303</v>
      </c>
      <c r="C1584" s="52"/>
      <c r="D1584" s="57" t="s">
        <v>1130</v>
      </c>
      <c r="E1584" s="54"/>
      <c r="F1584" s="55"/>
      <c r="G1584" s="55"/>
      <c r="H1584" s="56"/>
      <c r="J1584" s="11"/>
    </row>
    <row r="1585" spans="1:10">
      <c r="A1585" s="50"/>
      <c r="B1585" s="51" t="s">
        <v>304</v>
      </c>
      <c r="C1585" s="52"/>
      <c r="D1585" s="57" t="s">
        <v>1131</v>
      </c>
      <c r="E1585" s="54"/>
      <c r="F1585" s="55"/>
      <c r="G1585" s="55"/>
      <c r="H1585" s="56"/>
      <c r="J1585" s="11"/>
    </row>
    <row r="1586" spans="1:10" ht="24">
      <c r="A1586" s="50">
        <f>A1579+1</f>
        <v>860</v>
      </c>
      <c r="B1586" s="136" t="s">
        <v>304</v>
      </c>
      <c r="C1586" s="137" t="s">
        <v>18</v>
      </c>
      <c r="D1586" s="53" t="s">
        <v>1132</v>
      </c>
      <c r="E1586" s="54" t="s">
        <v>1133</v>
      </c>
      <c r="F1586" s="15">
        <v>1</v>
      </c>
      <c r="G1586" s="15"/>
      <c r="H1586" s="56">
        <f>G1586*F1586</f>
        <v>0</v>
      </c>
      <c r="J1586" s="11"/>
    </row>
    <row r="1587" spans="1:10">
      <c r="A1587" s="65"/>
      <c r="B1587" s="138"/>
      <c r="C1587" s="137"/>
      <c r="D1587" s="211" t="s">
        <v>1134</v>
      </c>
      <c r="E1587" s="212"/>
      <c r="F1587" s="255"/>
      <c r="G1587" s="255"/>
      <c r="H1587" s="213">
        <f>SUM(H1585:H1586)</f>
        <v>0</v>
      </c>
      <c r="J1587" s="11"/>
    </row>
    <row r="1588" spans="1:10">
      <c r="A1588" s="67"/>
      <c r="B1588" s="72"/>
      <c r="C1588" s="73"/>
      <c r="D1588" s="139"/>
      <c r="E1588" s="140"/>
      <c r="F1588" s="140"/>
      <c r="G1588" s="184"/>
      <c r="H1588" s="141"/>
      <c r="J1588" s="11"/>
    </row>
    <row r="1589" spans="1:10">
      <c r="A1589" s="50"/>
      <c r="B1589" s="59"/>
      <c r="C1589" s="60"/>
      <c r="D1589" s="142" t="s">
        <v>1135</v>
      </c>
      <c r="E1589" s="143"/>
      <c r="F1589" s="144"/>
      <c r="G1589" s="144"/>
      <c r="H1589" s="145"/>
      <c r="J1589" s="11"/>
    </row>
    <row r="1590" spans="1:10">
      <c r="A1590" s="50">
        <f>A1586+1</f>
        <v>861</v>
      </c>
      <c r="B1590" s="59" t="s">
        <v>2595</v>
      </c>
      <c r="C1590" s="91" t="s">
        <v>1331</v>
      </c>
      <c r="D1590" s="57" t="s">
        <v>2506</v>
      </c>
      <c r="E1590" s="54" t="s">
        <v>408</v>
      </c>
      <c r="F1590" s="55">
        <v>1</v>
      </c>
      <c r="G1590" s="55">
        <v>283.70999999999998</v>
      </c>
      <c r="H1590" s="56">
        <f t="shared" ref="H1590:H1634" si="189">G1590*F1590</f>
        <v>283.70999999999998</v>
      </c>
      <c r="J1590" s="11"/>
    </row>
    <row r="1591" spans="1:10">
      <c r="A1591" s="50">
        <f t="shared" ref="A1591:A1634" si="190">A1590+1</f>
        <v>862</v>
      </c>
      <c r="B1591" s="59" t="s">
        <v>2507</v>
      </c>
      <c r="C1591" s="58"/>
      <c r="D1591" s="57" t="s">
        <v>2508</v>
      </c>
      <c r="E1591" s="54" t="s">
        <v>46</v>
      </c>
      <c r="F1591" s="55">
        <v>250</v>
      </c>
      <c r="G1591" s="55">
        <v>42.6</v>
      </c>
      <c r="H1591" s="56">
        <f t="shared" si="189"/>
        <v>10650</v>
      </c>
      <c r="J1591" s="11"/>
    </row>
    <row r="1592" spans="1:10">
      <c r="A1592" s="50">
        <f t="shared" si="190"/>
        <v>863</v>
      </c>
      <c r="B1592" s="59" t="s">
        <v>2509</v>
      </c>
      <c r="C1592" s="58"/>
      <c r="D1592" s="57" t="s">
        <v>2510</v>
      </c>
      <c r="E1592" s="54" t="s">
        <v>46</v>
      </c>
      <c r="F1592" s="55">
        <f>250*17</f>
        <v>4250</v>
      </c>
      <c r="G1592" s="55">
        <v>3.51</v>
      </c>
      <c r="H1592" s="56">
        <f t="shared" si="189"/>
        <v>14917.5</v>
      </c>
      <c r="J1592" s="11"/>
    </row>
    <row r="1593" spans="1:10" ht="24">
      <c r="A1593" s="50">
        <f t="shared" si="190"/>
        <v>864</v>
      </c>
      <c r="B1593" s="59" t="s">
        <v>2511</v>
      </c>
      <c r="C1593" s="58"/>
      <c r="D1593" s="57" t="s">
        <v>2512</v>
      </c>
      <c r="E1593" s="54" t="s">
        <v>408</v>
      </c>
      <c r="F1593" s="55">
        <v>2</v>
      </c>
      <c r="G1593" s="55">
        <v>218.82</v>
      </c>
      <c r="H1593" s="56">
        <f t="shared" si="189"/>
        <v>437.64</v>
      </c>
      <c r="J1593" s="11"/>
    </row>
    <row r="1594" spans="1:10" ht="24">
      <c r="A1594" s="50">
        <f t="shared" si="190"/>
        <v>865</v>
      </c>
      <c r="B1594" s="59" t="s">
        <v>2513</v>
      </c>
      <c r="C1594" s="58"/>
      <c r="D1594" s="57" t="s">
        <v>2514</v>
      </c>
      <c r="E1594" s="54" t="s">
        <v>408</v>
      </c>
      <c r="F1594" s="55">
        <f>2*17</f>
        <v>34</v>
      </c>
      <c r="G1594" s="55">
        <v>48.08</v>
      </c>
      <c r="H1594" s="56">
        <f t="shared" si="189"/>
        <v>1634.72</v>
      </c>
      <c r="J1594" s="11"/>
    </row>
    <row r="1595" spans="1:10">
      <c r="A1595" s="50">
        <f t="shared" si="190"/>
        <v>866</v>
      </c>
      <c r="B1595" s="59" t="s">
        <v>2515</v>
      </c>
      <c r="C1595" s="58"/>
      <c r="D1595" s="57" t="s">
        <v>2516</v>
      </c>
      <c r="E1595" s="54" t="s">
        <v>408</v>
      </c>
      <c r="F1595" s="55">
        <v>2</v>
      </c>
      <c r="G1595" s="55">
        <v>48.71</v>
      </c>
      <c r="H1595" s="56">
        <f t="shared" si="189"/>
        <v>97.42</v>
      </c>
      <c r="J1595" s="11"/>
    </row>
    <row r="1596" spans="1:10">
      <c r="A1596" s="50">
        <f t="shared" si="190"/>
        <v>867</v>
      </c>
      <c r="B1596" s="59" t="s">
        <v>2517</v>
      </c>
      <c r="C1596" s="58"/>
      <c r="D1596" s="57" t="s">
        <v>2518</v>
      </c>
      <c r="E1596" s="54" t="s">
        <v>408</v>
      </c>
      <c r="F1596" s="55">
        <f>2*17</f>
        <v>34</v>
      </c>
      <c r="G1596" s="55">
        <v>5.41</v>
      </c>
      <c r="H1596" s="56">
        <f t="shared" si="189"/>
        <v>183.94</v>
      </c>
      <c r="J1596" s="11"/>
    </row>
    <row r="1597" spans="1:10" ht="24">
      <c r="A1597" s="50">
        <f t="shared" si="190"/>
        <v>868</v>
      </c>
      <c r="B1597" s="59" t="s">
        <v>2519</v>
      </c>
      <c r="C1597" s="58"/>
      <c r="D1597" s="57" t="s">
        <v>2520</v>
      </c>
      <c r="E1597" s="54" t="s">
        <v>25</v>
      </c>
      <c r="F1597" s="55">
        <v>20</v>
      </c>
      <c r="G1597" s="55">
        <v>5.3</v>
      </c>
      <c r="H1597" s="56">
        <f t="shared" si="189"/>
        <v>106</v>
      </c>
      <c r="J1597" s="11"/>
    </row>
    <row r="1598" spans="1:10" ht="24">
      <c r="A1598" s="50">
        <f t="shared" si="190"/>
        <v>869</v>
      </c>
      <c r="B1598" s="59" t="s">
        <v>2521</v>
      </c>
      <c r="C1598" s="58"/>
      <c r="D1598" s="57" t="s">
        <v>2522</v>
      </c>
      <c r="E1598" s="54" t="s">
        <v>25</v>
      </c>
      <c r="F1598" s="55">
        <f>20*17</f>
        <v>340</v>
      </c>
      <c r="G1598" s="55">
        <v>2.02</v>
      </c>
      <c r="H1598" s="56">
        <f t="shared" si="189"/>
        <v>686.8</v>
      </c>
      <c r="J1598" s="11"/>
    </row>
    <row r="1599" spans="1:10">
      <c r="A1599" s="50">
        <f t="shared" si="190"/>
        <v>870</v>
      </c>
      <c r="B1599" s="59" t="s">
        <v>2523</v>
      </c>
      <c r="C1599" s="58"/>
      <c r="D1599" s="57" t="s">
        <v>2524</v>
      </c>
      <c r="E1599" s="54" t="s">
        <v>408</v>
      </c>
      <c r="F1599" s="55">
        <v>15</v>
      </c>
      <c r="G1599" s="55">
        <v>105.72</v>
      </c>
      <c r="H1599" s="56">
        <f t="shared" si="189"/>
        <v>1585.8</v>
      </c>
      <c r="J1599" s="11"/>
    </row>
    <row r="1600" spans="1:10">
      <c r="A1600" s="50">
        <f t="shared" si="190"/>
        <v>871</v>
      </c>
      <c r="B1600" s="59" t="s">
        <v>2525</v>
      </c>
      <c r="C1600" s="58"/>
      <c r="D1600" s="57" t="s">
        <v>2526</v>
      </c>
      <c r="E1600" s="54" t="s">
        <v>408</v>
      </c>
      <c r="F1600" s="55">
        <v>30</v>
      </c>
      <c r="G1600" s="55">
        <v>17.96</v>
      </c>
      <c r="H1600" s="56">
        <f t="shared" si="189"/>
        <v>538.80000000000007</v>
      </c>
      <c r="J1600" s="11"/>
    </row>
    <row r="1601" spans="1:10">
      <c r="A1601" s="50">
        <f t="shared" si="190"/>
        <v>872</v>
      </c>
      <c r="B1601" s="59" t="s">
        <v>2527</v>
      </c>
      <c r="C1601" s="58"/>
      <c r="D1601" s="57" t="s">
        <v>2528</v>
      </c>
      <c r="E1601" s="54" t="s">
        <v>46</v>
      </c>
      <c r="F1601" s="55">
        <v>500</v>
      </c>
      <c r="G1601" s="55">
        <v>12.55</v>
      </c>
      <c r="H1601" s="56">
        <f t="shared" si="189"/>
        <v>6275</v>
      </c>
      <c r="J1601" s="11"/>
    </row>
    <row r="1602" spans="1:10">
      <c r="A1602" s="50">
        <f t="shared" si="190"/>
        <v>873</v>
      </c>
      <c r="B1602" s="59" t="s">
        <v>2529</v>
      </c>
      <c r="C1602" s="58"/>
      <c r="D1602" s="57" t="s">
        <v>2530</v>
      </c>
      <c r="E1602" s="54" t="s">
        <v>46</v>
      </c>
      <c r="F1602" s="55">
        <f>500*17</f>
        <v>8500</v>
      </c>
      <c r="G1602" s="55">
        <v>0.69</v>
      </c>
      <c r="H1602" s="56">
        <f t="shared" si="189"/>
        <v>5865</v>
      </c>
      <c r="J1602" s="11"/>
    </row>
    <row r="1603" spans="1:10" ht="24">
      <c r="A1603" s="50">
        <f t="shared" si="190"/>
        <v>874</v>
      </c>
      <c r="B1603" s="59" t="s">
        <v>2531</v>
      </c>
      <c r="C1603" s="58"/>
      <c r="D1603" s="57" t="s">
        <v>2532</v>
      </c>
      <c r="E1603" s="54" t="s">
        <v>408</v>
      </c>
      <c r="F1603" s="55">
        <v>10</v>
      </c>
      <c r="G1603" s="55">
        <v>9.7899999999999991</v>
      </c>
      <c r="H1603" s="56">
        <f t="shared" si="189"/>
        <v>97.899999999999991</v>
      </c>
      <c r="J1603" s="11"/>
    </row>
    <row r="1604" spans="1:10" ht="24">
      <c r="A1604" s="50">
        <f t="shared" si="190"/>
        <v>875</v>
      </c>
      <c r="B1604" s="59" t="s">
        <v>2533</v>
      </c>
      <c r="C1604" s="58"/>
      <c r="D1604" s="57" t="s">
        <v>2534</v>
      </c>
      <c r="E1604" s="54" t="s">
        <v>408</v>
      </c>
      <c r="F1604" s="55">
        <f>10*17</f>
        <v>170</v>
      </c>
      <c r="G1604" s="55">
        <v>5.41</v>
      </c>
      <c r="H1604" s="56">
        <f t="shared" si="189"/>
        <v>919.7</v>
      </c>
      <c r="J1604" s="11"/>
    </row>
    <row r="1605" spans="1:10" ht="24">
      <c r="A1605" s="50">
        <f t="shared" si="190"/>
        <v>876</v>
      </c>
      <c r="B1605" s="59" t="s">
        <v>2535</v>
      </c>
      <c r="C1605" s="58"/>
      <c r="D1605" s="57" t="s">
        <v>2536</v>
      </c>
      <c r="E1605" s="54" t="s">
        <v>46</v>
      </c>
      <c r="F1605" s="55">
        <v>3</v>
      </c>
      <c r="G1605" s="55">
        <v>4.04</v>
      </c>
      <c r="H1605" s="56">
        <f t="shared" si="189"/>
        <v>12.120000000000001</v>
      </c>
      <c r="J1605" s="11"/>
    </row>
    <row r="1606" spans="1:10" ht="24">
      <c r="A1606" s="50">
        <f t="shared" si="190"/>
        <v>877</v>
      </c>
      <c r="B1606" s="59" t="s">
        <v>2537</v>
      </c>
      <c r="C1606" s="58"/>
      <c r="D1606" s="57" t="s">
        <v>2538</v>
      </c>
      <c r="E1606" s="54" t="s">
        <v>46</v>
      </c>
      <c r="F1606" s="55">
        <f>3*17</f>
        <v>51</v>
      </c>
      <c r="G1606" s="55">
        <v>1.33</v>
      </c>
      <c r="H1606" s="56">
        <f t="shared" si="189"/>
        <v>67.83</v>
      </c>
      <c r="J1606" s="11"/>
    </row>
    <row r="1607" spans="1:10" ht="24">
      <c r="A1607" s="50">
        <f t="shared" si="190"/>
        <v>878</v>
      </c>
      <c r="B1607" s="59" t="s">
        <v>2539</v>
      </c>
      <c r="C1607" s="58"/>
      <c r="D1607" s="57" t="s">
        <v>2540</v>
      </c>
      <c r="E1607" s="54" t="s">
        <v>46</v>
      </c>
      <c r="F1607" s="55">
        <v>7</v>
      </c>
      <c r="G1607" s="55">
        <v>4.66</v>
      </c>
      <c r="H1607" s="56">
        <f t="shared" si="189"/>
        <v>32.620000000000005</v>
      </c>
      <c r="J1607" s="11"/>
    </row>
    <row r="1608" spans="1:10" ht="24">
      <c r="A1608" s="50">
        <f t="shared" si="190"/>
        <v>879</v>
      </c>
      <c r="B1608" s="59" t="s">
        <v>2541</v>
      </c>
      <c r="C1608" s="58"/>
      <c r="D1608" s="57" t="s">
        <v>2542</v>
      </c>
      <c r="E1608" s="54" t="s">
        <v>46</v>
      </c>
      <c r="F1608" s="55">
        <f>7*17</f>
        <v>119</v>
      </c>
      <c r="G1608" s="55">
        <v>1.33</v>
      </c>
      <c r="H1608" s="56">
        <f t="shared" si="189"/>
        <v>158.27000000000001</v>
      </c>
      <c r="J1608" s="11"/>
    </row>
    <row r="1609" spans="1:10">
      <c r="A1609" s="50">
        <f t="shared" si="190"/>
        <v>880</v>
      </c>
      <c r="B1609" s="59" t="s">
        <v>2543</v>
      </c>
      <c r="C1609" s="58"/>
      <c r="D1609" s="57" t="s">
        <v>2544</v>
      </c>
      <c r="E1609" s="54" t="s">
        <v>25</v>
      </c>
      <c r="F1609" s="55">
        <v>200</v>
      </c>
      <c r="G1609" s="55">
        <v>13.07</v>
      </c>
      <c r="H1609" s="56">
        <f t="shared" si="189"/>
        <v>2614</v>
      </c>
      <c r="J1609" s="11"/>
    </row>
    <row r="1610" spans="1:10" ht="24">
      <c r="A1610" s="50">
        <f t="shared" si="190"/>
        <v>881</v>
      </c>
      <c r="B1610" s="59" t="s">
        <v>2545</v>
      </c>
      <c r="C1610" s="58"/>
      <c r="D1610" s="57" t="s">
        <v>2546</v>
      </c>
      <c r="E1610" s="54" t="s">
        <v>25</v>
      </c>
      <c r="F1610" s="55">
        <f>200*17</f>
        <v>3400</v>
      </c>
      <c r="G1610" s="55">
        <v>0.98</v>
      </c>
      <c r="H1610" s="56">
        <f t="shared" si="189"/>
        <v>3332</v>
      </c>
      <c r="J1610" s="11"/>
    </row>
    <row r="1611" spans="1:10">
      <c r="A1611" s="50">
        <f t="shared" si="190"/>
        <v>882</v>
      </c>
      <c r="B1611" s="59" t="s">
        <v>2547</v>
      </c>
      <c r="C1611" s="58"/>
      <c r="D1611" s="57" t="s">
        <v>2548</v>
      </c>
      <c r="E1611" s="54" t="s">
        <v>25</v>
      </c>
      <c r="F1611" s="55">
        <v>50</v>
      </c>
      <c r="G1611" s="55">
        <v>46.13</v>
      </c>
      <c r="H1611" s="56">
        <f t="shared" si="189"/>
        <v>2306.5</v>
      </c>
      <c r="J1611" s="11"/>
    </row>
    <row r="1612" spans="1:10" ht="24">
      <c r="A1612" s="50">
        <f t="shared" si="190"/>
        <v>883</v>
      </c>
      <c r="B1612" s="59" t="s">
        <v>2549</v>
      </c>
      <c r="C1612" s="58"/>
      <c r="D1612" s="57" t="s">
        <v>2550</v>
      </c>
      <c r="E1612" s="54" t="s">
        <v>25</v>
      </c>
      <c r="F1612" s="55">
        <f>50*17</f>
        <v>850</v>
      </c>
      <c r="G1612" s="55">
        <v>1.96</v>
      </c>
      <c r="H1612" s="56">
        <f t="shared" si="189"/>
        <v>1666</v>
      </c>
      <c r="J1612" s="11"/>
    </row>
    <row r="1613" spans="1:10">
      <c r="A1613" s="50">
        <f t="shared" si="190"/>
        <v>884</v>
      </c>
      <c r="B1613" s="59" t="s">
        <v>2551</v>
      </c>
      <c r="C1613" s="58"/>
      <c r="D1613" s="57" t="s">
        <v>2552</v>
      </c>
      <c r="E1613" s="54" t="s">
        <v>25</v>
      </c>
      <c r="F1613" s="55">
        <v>1500</v>
      </c>
      <c r="G1613" s="55">
        <v>12</v>
      </c>
      <c r="H1613" s="56">
        <f t="shared" si="189"/>
        <v>18000</v>
      </c>
      <c r="J1613" s="11"/>
    </row>
    <row r="1614" spans="1:10">
      <c r="A1614" s="50">
        <f t="shared" si="190"/>
        <v>885</v>
      </c>
      <c r="B1614" s="59" t="s">
        <v>2553</v>
      </c>
      <c r="C1614" s="58"/>
      <c r="D1614" s="57" t="s">
        <v>2554</v>
      </c>
      <c r="E1614" s="54" t="s">
        <v>25</v>
      </c>
      <c r="F1614" s="55">
        <v>500</v>
      </c>
      <c r="G1614" s="55">
        <v>5</v>
      </c>
      <c r="H1614" s="56">
        <f t="shared" si="189"/>
        <v>2500</v>
      </c>
      <c r="J1614" s="11"/>
    </row>
    <row r="1615" spans="1:10">
      <c r="A1615" s="50">
        <f t="shared" si="190"/>
        <v>886</v>
      </c>
      <c r="B1615" s="59" t="s">
        <v>2555</v>
      </c>
      <c r="C1615" s="58"/>
      <c r="D1615" s="57" t="s">
        <v>2556</v>
      </c>
      <c r="E1615" s="54" t="s">
        <v>25</v>
      </c>
      <c r="F1615" s="55">
        <v>40</v>
      </c>
      <c r="G1615" s="55">
        <v>25.8</v>
      </c>
      <c r="H1615" s="56">
        <f t="shared" si="189"/>
        <v>1032</v>
      </c>
      <c r="J1615" s="11"/>
    </row>
    <row r="1616" spans="1:10" ht="24">
      <c r="A1616" s="50">
        <f t="shared" si="190"/>
        <v>887</v>
      </c>
      <c r="B1616" s="59" t="s">
        <v>2557</v>
      </c>
      <c r="C1616" s="58"/>
      <c r="D1616" s="57" t="s">
        <v>2558</v>
      </c>
      <c r="E1616" s="54" t="s">
        <v>25</v>
      </c>
      <c r="F1616" s="55">
        <f>40*17</f>
        <v>680</v>
      </c>
      <c r="G1616" s="55">
        <v>0.8</v>
      </c>
      <c r="H1616" s="56">
        <f t="shared" si="189"/>
        <v>544</v>
      </c>
      <c r="J1616" s="11"/>
    </row>
    <row r="1617" spans="1:15">
      <c r="A1617" s="50">
        <f t="shared" si="190"/>
        <v>888</v>
      </c>
      <c r="B1617" s="59" t="s">
        <v>2559</v>
      </c>
      <c r="C1617" s="58"/>
      <c r="D1617" s="57" t="s">
        <v>2560</v>
      </c>
      <c r="E1617" s="54" t="s">
        <v>408</v>
      </c>
      <c r="F1617" s="55">
        <v>20</v>
      </c>
      <c r="G1617" s="55">
        <v>5.29</v>
      </c>
      <c r="H1617" s="56">
        <f t="shared" si="189"/>
        <v>105.8</v>
      </c>
      <c r="J1617" s="11"/>
    </row>
    <row r="1618" spans="1:15">
      <c r="A1618" s="50">
        <f t="shared" si="190"/>
        <v>889</v>
      </c>
      <c r="B1618" s="59" t="s">
        <v>2561</v>
      </c>
      <c r="C1618" s="58"/>
      <c r="D1618" s="57" t="s">
        <v>2562</v>
      </c>
      <c r="E1618" s="54" t="s">
        <v>408</v>
      </c>
      <c r="F1618" s="55">
        <v>50</v>
      </c>
      <c r="G1618" s="55">
        <v>0.16</v>
      </c>
      <c r="H1618" s="56">
        <f t="shared" si="189"/>
        <v>8</v>
      </c>
      <c r="J1618" s="11"/>
    </row>
    <row r="1619" spans="1:15">
      <c r="A1619" s="50">
        <f t="shared" si="190"/>
        <v>890</v>
      </c>
      <c r="B1619" s="59" t="s">
        <v>2563</v>
      </c>
      <c r="C1619" s="58"/>
      <c r="D1619" s="57" t="s">
        <v>2564</v>
      </c>
      <c r="E1619" s="54" t="s">
        <v>408</v>
      </c>
      <c r="F1619" s="55">
        <v>50</v>
      </c>
      <c r="G1619" s="55">
        <v>0.98</v>
      </c>
      <c r="H1619" s="56">
        <f t="shared" si="189"/>
        <v>49</v>
      </c>
      <c r="J1619" s="11"/>
    </row>
    <row r="1620" spans="1:15">
      <c r="A1620" s="50">
        <f t="shared" si="190"/>
        <v>891</v>
      </c>
      <c r="B1620" s="59" t="s">
        <v>2565</v>
      </c>
      <c r="C1620" s="58"/>
      <c r="D1620" s="57" t="s">
        <v>2566</v>
      </c>
      <c r="E1620" s="54" t="s">
        <v>408</v>
      </c>
      <c r="F1620" s="55">
        <v>2</v>
      </c>
      <c r="G1620" s="55">
        <v>186.57</v>
      </c>
      <c r="H1620" s="56">
        <f t="shared" si="189"/>
        <v>373.14</v>
      </c>
      <c r="J1620" s="11"/>
    </row>
    <row r="1621" spans="1:15">
      <c r="A1621" s="50">
        <f t="shared" si="190"/>
        <v>892</v>
      </c>
      <c r="B1621" s="59" t="s">
        <v>2567</v>
      </c>
      <c r="C1621" s="58"/>
      <c r="D1621" s="57" t="s">
        <v>2568</v>
      </c>
      <c r="E1621" s="54" t="s">
        <v>408</v>
      </c>
      <c r="F1621" s="55">
        <f>4*18</f>
        <v>72</v>
      </c>
      <c r="G1621" s="55">
        <v>4.09</v>
      </c>
      <c r="H1621" s="56">
        <f t="shared" si="189"/>
        <v>294.48</v>
      </c>
      <c r="J1621" s="11"/>
    </row>
    <row r="1622" spans="1:15">
      <c r="A1622" s="50">
        <f t="shared" si="190"/>
        <v>893</v>
      </c>
      <c r="B1622" s="59" t="s">
        <v>2569</v>
      </c>
      <c r="C1622" s="58"/>
      <c r="D1622" s="57" t="s">
        <v>2570</v>
      </c>
      <c r="E1622" s="54" t="s">
        <v>408</v>
      </c>
      <c r="F1622" s="55">
        <v>20</v>
      </c>
      <c r="G1622" s="55">
        <v>2.36</v>
      </c>
      <c r="H1622" s="56">
        <f t="shared" si="189"/>
        <v>47.199999999999996</v>
      </c>
      <c r="J1622" s="11"/>
    </row>
    <row r="1623" spans="1:15" ht="24">
      <c r="A1623" s="50">
        <f t="shared" si="190"/>
        <v>894</v>
      </c>
      <c r="B1623" s="59" t="s">
        <v>2571</v>
      </c>
      <c r="C1623" s="58"/>
      <c r="D1623" s="57" t="s">
        <v>2572</v>
      </c>
      <c r="E1623" s="54" t="s">
        <v>46</v>
      </c>
      <c r="F1623" s="55">
        <v>1</v>
      </c>
      <c r="G1623" s="55">
        <v>7.86</v>
      </c>
      <c r="H1623" s="56">
        <f t="shared" si="189"/>
        <v>7.86</v>
      </c>
      <c r="J1623" s="11"/>
    </row>
    <row r="1624" spans="1:15" ht="24">
      <c r="A1624" s="50">
        <f t="shared" si="190"/>
        <v>895</v>
      </c>
      <c r="B1624" s="59" t="s">
        <v>2573</v>
      </c>
      <c r="C1624" s="58"/>
      <c r="D1624" s="57" t="s">
        <v>2574</v>
      </c>
      <c r="E1624" s="54" t="s">
        <v>46</v>
      </c>
      <c r="F1624" s="55">
        <v>71</v>
      </c>
      <c r="G1624" s="55">
        <v>3.07</v>
      </c>
      <c r="H1624" s="56">
        <f t="shared" si="189"/>
        <v>217.97</v>
      </c>
      <c r="J1624" s="11"/>
    </row>
    <row r="1625" spans="1:15">
      <c r="A1625" s="50">
        <f t="shared" si="190"/>
        <v>896</v>
      </c>
      <c r="B1625" s="59" t="s">
        <v>2575</v>
      </c>
      <c r="C1625" s="58"/>
      <c r="D1625" s="57" t="s">
        <v>2576</v>
      </c>
      <c r="E1625" s="54" t="s">
        <v>408</v>
      </c>
      <c r="F1625" s="55">
        <v>1</v>
      </c>
      <c r="G1625" s="55">
        <v>10000</v>
      </c>
      <c r="H1625" s="56">
        <f t="shared" si="189"/>
        <v>10000</v>
      </c>
      <c r="J1625" s="11"/>
    </row>
    <row r="1626" spans="1:15" ht="36">
      <c r="A1626" s="50">
        <f t="shared" si="190"/>
        <v>897</v>
      </c>
      <c r="B1626" s="59" t="s">
        <v>2577</v>
      </c>
      <c r="C1626" s="58"/>
      <c r="D1626" s="57" t="s">
        <v>2578</v>
      </c>
      <c r="E1626" s="54" t="s">
        <v>25</v>
      </c>
      <c r="F1626" s="55">
        <v>400</v>
      </c>
      <c r="G1626" s="55">
        <v>7.75</v>
      </c>
      <c r="H1626" s="56">
        <f t="shared" si="189"/>
        <v>3100</v>
      </c>
      <c r="J1626" s="11"/>
    </row>
    <row r="1627" spans="1:15" ht="36">
      <c r="A1627" s="50">
        <f t="shared" si="190"/>
        <v>898</v>
      </c>
      <c r="B1627" s="59" t="s">
        <v>2579</v>
      </c>
      <c r="C1627" s="58"/>
      <c r="D1627" s="57" t="s">
        <v>2580</v>
      </c>
      <c r="E1627" s="54" t="s">
        <v>25</v>
      </c>
      <c r="F1627" s="55">
        <f>400*71</f>
        <v>28400</v>
      </c>
      <c r="G1627" s="55">
        <v>0.92</v>
      </c>
      <c r="H1627" s="56">
        <f t="shared" si="189"/>
        <v>26128</v>
      </c>
      <c r="J1627" s="11"/>
    </row>
    <row r="1628" spans="1:15" ht="24">
      <c r="A1628" s="50">
        <f t="shared" si="190"/>
        <v>899</v>
      </c>
      <c r="B1628" s="59" t="s">
        <v>2581</v>
      </c>
      <c r="C1628" s="58"/>
      <c r="D1628" s="57" t="s">
        <v>2582</v>
      </c>
      <c r="E1628" s="54" t="s">
        <v>1214</v>
      </c>
      <c r="F1628" s="55">
        <v>1</v>
      </c>
      <c r="G1628" s="55">
        <v>17500</v>
      </c>
      <c r="H1628" s="56">
        <f t="shared" si="189"/>
        <v>17500</v>
      </c>
      <c r="J1628" s="11"/>
    </row>
    <row r="1629" spans="1:15" ht="24">
      <c r="A1629" s="50">
        <f t="shared" si="190"/>
        <v>900</v>
      </c>
      <c r="B1629" s="59" t="s">
        <v>2583</v>
      </c>
      <c r="C1629" s="58"/>
      <c r="D1629" s="57" t="s">
        <v>2584</v>
      </c>
      <c r="E1629" s="54" t="s">
        <v>1214</v>
      </c>
      <c r="F1629" s="55">
        <v>1</v>
      </c>
      <c r="G1629" s="55">
        <v>8000</v>
      </c>
      <c r="H1629" s="56">
        <f t="shared" si="189"/>
        <v>8000</v>
      </c>
      <c r="J1629" s="11"/>
    </row>
    <row r="1630" spans="1:15">
      <c r="A1630" s="50">
        <f t="shared" si="190"/>
        <v>901</v>
      </c>
      <c r="B1630" s="59" t="s">
        <v>2585</v>
      </c>
      <c r="C1630" s="58"/>
      <c r="D1630" s="57" t="s">
        <v>2586</v>
      </c>
      <c r="E1630" s="54" t="s">
        <v>1214</v>
      </c>
      <c r="F1630" s="55">
        <v>1</v>
      </c>
      <c r="G1630" s="55">
        <v>1500</v>
      </c>
      <c r="H1630" s="56">
        <f t="shared" si="189"/>
        <v>1500</v>
      </c>
      <c r="J1630" s="11"/>
      <c r="O1630" s="25"/>
    </row>
    <row r="1631" spans="1:15">
      <c r="A1631" s="50">
        <f t="shared" si="190"/>
        <v>902</v>
      </c>
      <c r="B1631" s="59" t="s">
        <v>2587</v>
      </c>
      <c r="C1631" s="58"/>
      <c r="D1631" s="57" t="s">
        <v>2588</v>
      </c>
      <c r="E1631" s="54" t="s">
        <v>1214</v>
      </c>
      <c r="F1631" s="55">
        <v>1</v>
      </c>
      <c r="G1631" s="55">
        <v>2500</v>
      </c>
      <c r="H1631" s="56">
        <f t="shared" si="189"/>
        <v>2500</v>
      </c>
      <c r="J1631" s="11"/>
    </row>
    <row r="1632" spans="1:15" ht="24">
      <c r="A1632" s="50">
        <f t="shared" si="190"/>
        <v>903</v>
      </c>
      <c r="B1632" s="59" t="s">
        <v>2589</v>
      </c>
      <c r="C1632" s="58"/>
      <c r="D1632" s="57" t="s">
        <v>2590</v>
      </c>
      <c r="E1632" s="54" t="s">
        <v>1214</v>
      </c>
      <c r="F1632" s="55">
        <v>1</v>
      </c>
      <c r="G1632" s="55">
        <v>8000</v>
      </c>
      <c r="H1632" s="56">
        <f t="shared" si="189"/>
        <v>8000</v>
      </c>
      <c r="J1632" s="11"/>
    </row>
    <row r="1633" spans="1:10" ht="24">
      <c r="A1633" s="50">
        <f t="shared" si="190"/>
        <v>904</v>
      </c>
      <c r="B1633" s="59" t="s">
        <v>2591</v>
      </c>
      <c r="C1633" s="58"/>
      <c r="D1633" s="57" t="s">
        <v>2592</v>
      </c>
      <c r="E1633" s="54" t="s">
        <v>1214</v>
      </c>
      <c r="F1633" s="55">
        <v>1</v>
      </c>
      <c r="G1633" s="55">
        <v>4987.92</v>
      </c>
      <c r="H1633" s="56">
        <f t="shared" si="189"/>
        <v>4987.92</v>
      </c>
      <c r="J1633" s="11"/>
    </row>
    <row r="1634" spans="1:10" ht="24">
      <c r="A1634" s="50">
        <f t="shared" si="190"/>
        <v>905</v>
      </c>
      <c r="B1634" s="146" t="s">
        <v>2593</v>
      </c>
      <c r="C1634" s="137"/>
      <c r="D1634" s="57" t="s">
        <v>2594</v>
      </c>
      <c r="E1634" s="54" t="s">
        <v>408</v>
      </c>
      <c r="F1634" s="55">
        <v>1</v>
      </c>
      <c r="G1634" s="55">
        <v>10000</v>
      </c>
      <c r="H1634" s="56">
        <f t="shared" si="189"/>
        <v>10000</v>
      </c>
      <c r="J1634" s="11"/>
    </row>
    <row r="1635" spans="1:10">
      <c r="A1635" s="68"/>
      <c r="B1635" s="147"/>
      <c r="C1635" s="148"/>
      <c r="D1635" s="234" t="s">
        <v>1136</v>
      </c>
      <c r="E1635" s="235"/>
      <c r="F1635" s="236"/>
      <c r="G1635" s="237"/>
      <c r="H1635" s="238">
        <f>SUM(H1590:H1634)</f>
        <v>169364.63999999998</v>
      </c>
      <c r="J1635" s="11"/>
    </row>
    <row r="1636" spans="1:10">
      <c r="A1636" s="67"/>
      <c r="B1636" s="149"/>
      <c r="C1636" s="150"/>
      <c r="D1636" s="74"/>
      <c r="E1636" s="75"/>
      <c r="F1636" s="76"/>
      <c r="G1636" s="180"/>
      <c r="H1636" s="77"/>
      <c r="J1636" s="11"/>
    </row>
    <row r="1637" spans="1:10">
      <c r="A1637" s="50"/>
      <c r="B1637" s="151" t="s">
        <v>97</v>
      </c>
      <c r="C1637" s="152"/>
      <c r="D1637" s="134" t="s">
        <v>1137</v>
      </c>
      <c r="E1637" s="135"/>
      <c r="F1637" s="246"/>
      <c r="G1637" s="246"/>
      <c r="H1637" s="131"/>
      <c r="J1637" s="11"/>
    </row>
    <row r="1638" spans="1:10">
      <c r="A1638" s="50">
        <f>A1634+1</f>
        <v>906</v>
      </c>
      <c r="B1638" s="51" t="s">
        <v>97</v>
      </c>
      <c r="C1638" s="58" t="s">
        <v>3</v>
      </c>
      <c r="D1638" s="53" t="s">
        <v>1138</v>
      </c>
      <c r="E1638" s="54" t="s">
        <v>25</v>
      </c>
      <c r="F1638" s="15">
        <v>73</v>
      </c>
      <c r="G1638" s="15"/>
      <c r="H1638" s="56">
        <f>G1638*F1638</f>
        <v>0</v>
      </c>
      <c r="J1638" s="11"/>
    </row>
    <row r="1639" spans="1:10">
      <c r="A1639" s="50">
        <f>A1638+1</f>
        <v>907</v>
      </c>
      <c r="B1639" s="51" t="s">
        <v>97</v>
      </c>
      <c r="C1639" s="58" t="s">
        <v>5</v>
      </c>
      <c r="D1639" s="53" t="s">
        <v>1139</v>
      </c>
      <c r="E1639" s="54" t="s">
        <v>25</v>
      </c>
      <c r="F1639" s="15">
        <v>73</v>
      </c>
      <c r="G1639" s="15"/>
      <c r="H1639" s="56">
        <f>G1639*F1639</f>
        <v>0</v>
      </c>
      <c r="J1639" s="11"/>
    </row>
    <row r="1640" spans="1:10">
      <c r="A1640" s="65"/>
      <c r="B1640" s="59"/>
      <c r="C1640" s="60"/>
      <c r="D1640" s="198" t="s">
        <v>1140</v>
      </c>
      <c r="E1640" s="199"/>
      <c r="F1640" s="214"/>
      <c r="G1640" s="214"/>
      <c r="H1640" s="200">
        <f>SUM(H1637:H1639)</f>
        <v>0</v>
      </c>
      <c r="J1640" s="11"/>
    </row>
    <row r="1641" spans="1:10">
      <c r="A1641" s="50"/>
      <c r="B1641" s="51" t="s">
        <v>305</v>
      </c>
      <c r="C1641" s="52"/>
      <c r="D1641" s="57" t="s">
        <v>1141</v>
      </c>
      <c r="E1641" s="54"/>
      <c r="F1641" s="55"/>
      <c r="G1641" s="55"/>
      <c r="H1641" s="56"/>
      <c r="J1641" s="11"/>
    </row>
    <row r="1642" spans="1:10">
      <c r="A1642" s="50"/>
      <c r="B1642" s="51" t="s">
        <v>306</v>
      </c>
      <c r="C1642" s="52"/>
      <c r="D1642" s="57" t="s">
        <v>1142</v>
      </c>
      <c r="E1642" s="54"/>
      <c r="F1642" s="55"/>
      <c r="G1642" s="55"/>
      <c r="H1642" s="56"/>
      <c r="J1642" s="11"/>
    </row>
    <row r="1643" spans="1:10">
      <c r="A1643" s="50"/>
      <c r="B1643" s="51" t="s">
        <v>307</v>
      </c>
      <c r="C1643" s="52"/>
      <c r="D1643" s="57" t="s">
        <v>1143</v>
      </c>
      <c r="E1643" s="54"/>
      <c r="F1643" s="55"/>
      <c r="G1643" s="55"/>
      <c r="H1643" s="56"/>
      <c r="J1643" s="11"/>
    </row>
    <row r="1644" spans="1:10">
      <c r="A1644" s="50"/>
      <c r="B1644" s="51" t="s">
        <v>307</v>
      </c>
      <c r="C1644" s="58" t="s">
        <v>54</v>
      </c>
      <c r="D1644" s="53" t="s">
        <v>1144</v>
      </c>
      <c r="E1644" s="54"/>
      <c r="F1644" s="55"/>
      <c r="G1644" s="55"/>
      <c r="H1644" s="56"/>
      <c r="J1644" s="11"/>
    </row>
    <row r="1645" spans="1:10" ht="24">
      <c r="A1645" s="50">
        <f>A1639+1</f>
        <v>908</v>
      </c>
      <c r="B1645" s="51" t="s">
        <v>307</v>
      </c>
      <c r="C1645" s="58" t="s">
        <v>258</v>
      </c>
      <c r="D1645" s="53" t="s">
        <v>1145</v>
      </c>
      <c r="E1645" s="54" t="s">
        <v>443</v>
      </c>
      <c r="F1645" s="55">
        <v>90</v>
      </c>
      <c r="G1645" s="15"/>
      <c r="H1645" s="56">
        <f>G1645*F1645</f>
        <v>0</v>
      </c>
      <c r="J1645" s="11"/>
    </row>
    <row r="1646" spans="1:10">
      <c r="A1646" s="65"/>
      <c r="B1646" s="59"/>
      <c r="C1646" s="60"/>
      <c r="D1646" s="61" t="s">
        <v>1146</v>
      </c>
      <c r="E1646" s="62"/>
      <c r="F1646" s="63"/>
      <c r="G1646" s="63"/>
      <c r="H1646" s="64">
        <f>SUM(H1643:H1645)</f>
        <v>0</v>
      </c>
      <c r="J1646" s="11"/>
    </row>
    <row r="1647" spans="1:10">
      <c r="A1647" s="50"/>
      <c r="B1647" s="51" t="s">
        <v>308</v>
      </c>
      <c r="C1647" s="52"/>
      <c r="D1647" s="57" t="s">
        <v>1147</v>
      </c>
      <c r="E1647" s="54"/>
      <c r="F1647" s="15"/>
      <c r="G1647" s="15"/>
      <c r="H1647" s="56"/>
      <c r="J1647" s="11"/>
    </row>
    <row r="1648" spans="1:10">
      <c r="A1648" s="50"/>
      <c r="B1648" s="51" t="s">
        <v>309</v>
      </c>
      <c r="C1648" s="52"/>
      <c r="D1648" s="57" t="s">
        <v>1148</v>
      </c>
      <c r="E1648" s="54"/>
      <c r="F1648" s="15"/>
      <c r="G1648" s="15"/>
      <c r="H1648" s="56"/>
      <c r="J1648" s="11"/>
    </row>
    <row r="1649" spans="1:10">
      <c r="A1649" s="50"/>
      <c r="B1649" s="51" t="s">
        <v>310</v>
      </c>
      <c r="C1649" s="52"/>
      <c r="D1649" s="57" t="s">
        <v>1149</v>
      </c>
      <c r="E1649" s="54"/>
      <c r="F1649" s="15"/>
      <c r="G1649" s="15"/>
      <c r="H1649" s="56"/>
      <c r="J1649" s="11"/>
    </row>
    <row r="1650" spans="1:10" ht="24">
      <c r="A1650" s="50">
        <f>A1645+1</f>
        <v>909</v>
      </c>
      <c r="B1650" s="51" t="s">
        <v>310</v>
      </c>
      <c r="C1650" s="58" t="s">
        <v>3</v>
      </c>
      <c r="D1650" s="53" t="s">
        <v>1150</v>
      </c>
      <c r="E1650" s="54" t="s">
        <v>25</v>
      </c>
      <c r="F1650" s="15">
        <v>40</v>
      </c>
      <c r="G1650" s="15"/>
      <c r="H1650" s="56">
        <f>G1650*F1650</f>
        <v>0</v>
      </c>
      <c r="J1650" s="11"/>
    </row>
    <row r="1651" spans="1:10">
      <c r="A1651" s="65"/>
      <c r="B1651" s="59"/>
      <c r="C1651" s="60"/>
      <c r="D1651" s="198" t="s">
        <v>1151</v>
      </c>
      <c r="E1651" s="199"/>
      <c r="F1651" s="214"/>
      <c r="G1651" s="214"/>
      <c r="H1651" s="200">
        <f>SUM(H1649:H1650)</f>
        <v>0</v>
      </c>
      <c r="J1651" s="11"/>
    </row>
    <row r="1652" spans="1:10">
      <c r="A1652" s="50"/>
      <c r="B1652" s="51" t="s">
        <v>311</v>
      </c>
      <c r="C1652" s="52"/>
      <c r="D1652" s="57" t="s">
        <v>1152</v>
      </c>
      <c r="E1652" s="54"/>
      <c r="F1652" s="55"/>
      <c r="G1652" s="55"/>
      <c r="H1652" s="56"/>
      <c r="J1652" s="11"/>
    </row>
    <row r="1653" spans="1:10">
      <c r="A1653" s="50"/>
      <c r="B1653" s="51" t="s">
        <v>311</v>
      </c>
      <c r="C1653" s="58" t="s">
        <v>3</v>
      </c>
      <c r="D1653" s="53" t="s">
        <v>1153</v>
      </c>
      <c r="E1653" s="54"/>
      <c r="F1653" s="55"/>
      <c r="G1653" s="55"/>
      <c r="H1653" s="56"/>
      <c r="J1653" s="11"/>
    </row>
    <row r="1654" spans="1:10">
      <c r="A1654" s="50">
        <f>A1650+1</f>
        <v>910</v>
      </c>
      <c r="B1654" s="51" t="s">
        <v>311</v>
      </c>
      <c r="C1654" s="58" t="s">
        <v>21</v>
      </c>
      <c r="D1654" s="53" t="s">
        <v>1154</v>
      </c>
      <c r="E1654" s="54" t="s">
        <v>1155</v>
      </c>
      <c r="F1654" s="15">
        <v>19</v>
      </c>
      <c r="G1654" s="15"/>
      <c r="H1654" s="56">
        <f>G1654*F1654</f>
        <v>0</v>
      </c>
      <c r="J1654" s="11"/>
    </row>
    <row r="1655" spans="1:10">
      <c r="A1655" s="50">
        <f t="shared" ref="A1655" si="191">A1654+1</f>
        <v>911</v>
      </c>
      <c r="B1655" s="51" t="s">
        <v>311</v>
      </c>
      <c r="C1655" s="58" t="s">
        <v>158</v>
      </c>
      <c r="D1655" s="53" t="s">
        <v>1156</v>
      </c>
      <c r="E1655" s="54" t="s">
        <v>1155</v>
      </c>
      <c r="F1655" s="15">
        <v>7</v>
      </c>
      <c r="G1655" s="15"/>
      <c r="H1655" s="56">
        <f>G1655*F1655</f>
        <v>0</v>
      </c>
      <c r="J1655" s="11"/>
    </row>
    <row r="1656" spans="1:10">
      <c r="A1656" s="65"/>
      <c r="B1656" s="59"/>
      <c r="C1656" s="60"/>
      <c r="D1656" s="198" t="s">
        <v>1157</v>
      </c>
      <c r="E1656" s="199"/>
      <c r="F1656" s="214"/>
      <c r="G1656" s="214"/>
      <c r="H1656" s="200">
        <f>SUM(H1652:H1655)</f>
        <v>0</v>
      </c>
      <c r="J1656" s="11"/>
    </row>
    <row r="1657" spans="1:10">
      <c r="A1657" s="50"/>
      <c r="B1657" s="51" t="s">
        <v>312</v>
      </c>
      <c r="C1657" s="52"/>
      <c r="D1657" s="57" t="s">
        <v>1158</v>
      </c>
      <c r="E1657" s="54"/>
      <c r="F1657" s="55"/>
      <c r="G1657" s="55"/>
      <c r="H1657" s="56"/>
      <c r="J1657" s="11"/>
    </row>
    <row r="1658" spans="1:10">
      <c r="A1658" s="50"/>
      <c r="B1658" s="51" t="s">
        <v>312</v>
      </c>
      <c r="C1658" s="58" t="s">
        <v>6</v>
      </c>
      <c r="D1658" s="53" t="s">
        <v>1159</v>
      </c>
      <c r="E1658" s="54"/>
      <c r="F1658" s="55"/>
      <c r="G1658" s="55"/>
      <c r="H1658" s="56"/>
      <c r="J1658" s="11"/>
    </row>
    <row r="1659" spans="1:10" ht="24">
      <c r="A1659" s="50">
        <f>A1655+1</f>
        <v>912</v>
      </c>
      <c r="B1659" s="51" t="s">
        <v>312</v>
      </c>
      <c r="C1659" s="58" t="s">
        <v>12</v>
      </c>
      <c r="D1659" s="53" t="s">
        <v>1160</v>
      </c>
      <c r="E1659" s="54" t="s">
        <v>1155</v>
      </c>
      <c r="F1659" s="15">
        <v>19</v>
      </c>
      <c r="G1659" s="15"/>
      <c r="H1659" s="56">
        <f>G1659*F1659</f>
        <v>0</v>
      </c>
      <c r="J1659" s="11"/>
    </row>
    <row r="1660" spans="1:10" ht="24">
      <c r="A1660" s="50">
        <f t="shared" ref="A1660" si="192">A1659+1</f>
        <v>913</v>
      </c>
      <c r="B1660" s="51" t="s">
        <v>312</v>
      </c>
      <c r="C1660" s="58" t="s">
        <v>16</v>
      </c>
      <c r="D1660" s="53" t="s">
        <v>1161</v>
      </c>
      <c r="E1660" s="54" t="s">
        <v>1155</v>
      </c>
      <c r="F1660" s="15">
        <v>7</v>
      </c>
      <c r="G1660" s="15"/>
      <c r="H1660" s="56">
        <f>G1660*F1660</f>
        <v>0</v>
      </c>
      <c r="J1660" s="11"/>
    </row>
    <row r="1661" spans="1:10">
      <c r="A1661" s="67"/>
      <c r="B1661" s="59"/>
      <c r="C1661" s="60"/>
      <c r="D1661" s="198" t="s">
        <v>1162</v>
      </c>
      <c r="E1661" s="199"/>
      <c r="F1661" s="214"/>
      <c r="G1661" s="214"/>
      <c r="H1661" s="200">
        <f>SUM(H1657:H1660)</f>
        <v>0</v>
      </c>
      <c r="J1661" s="11"/>
    </row>
    <row r="1662" spans="1:10">
      <c r="A1662" s="50"/>
      <c r="B1662" s="51" t="s">
        <v>313</v>
      </c>
      <c r="C1662" s="52"/>
      <c r="D1662" s="57" t="s">
        <v>1163</v>
      </c>
      <c r="E1662" s="54"/>
      <c r="F1662" s="55"/>
      <c r="G1662" s="55"/>
      <c r="H1662" s="56"/>
      <c r="J1662" s="11"/>
    </row>
    <row r="1663" spans="1:10">
      <c r="A1663" s="50"/>
      <c r="B1663" s="51" t="s">
        <v>314</v>
      </c>
      <c r="C1663" s="52"/>
      <c r="D1663" s="57" t="s">
        <v>1164</v>
      </c>
      <c r="E1663" s="54"/>
      <c r="F1663" s="55"/>
      <c r="G1663" s="55"/>
      <c r="H1663" s="56"/>
      <c r="J1663" s="11"/>
    </row>
    <row r="1664" spans="1:10">
      <c r="A1664" s="50"/>
      <c r="B1664" s="51" t="s">
        <v>314</v>
      </c>
      <c r="C1664" s="58" t="s">
        <v>5</v>
      </c>
      <c r="D1664" s="53" t="s">
        <v>1165</v>
      </c>
      <c r="E1664" s="54"/>
      <c r="F1664" s="55"/>
      <c r="G1664" s="55"/>
      <c r="H1664" s="56"/>
      <c r="J1664" s="11"/>
    </row>
    <row r="1665" spans="1:10" ht="24">
      <c r="A1665" s="50">
        <f>A1660+1</f>
        <v>914</v>
      </c>
      <c r="B1665" s="51" t="s">
        <v>314</v>
      </c>
      <c r="C1665" s="58" t="s">
        <v>72</v>
      </c>
      <c r="D1665" s="53" t="s">
        <v>1166</v>
      </c>
      <c r="E1665" s="54" t="s">
        <v>1155</v>
      </c>
      <c r="F1665" s="15">
        <v>3</v>
      </c>
      <c r="G1665" s="15"/>
      <c r="H1665" s="56">
        <f>G1665*F1665</f>
        <v>0</v>
      </c>
      <c r="J1665" s="11"/>
    </row>
    <row r="1666" spans="1:10" ht="24">
      <c r="A1666" s="50">
        <f t="shared" ref="A1666" si="193">A1665+1</f>
        <v>915</v>
      </c>
      <c r="B1666" s="51" t="s">
        <v>314</v>
      </c>
      <c r="C1666" s="58" t="s">
        <v>22</v>
      </c>
      <c r="D1666" s="53" t="s">
        <v>1167</v>
      </c>
      <c r="E1666" s="54" t="s">
        <v>1155</v>
      </c>
      <c r="F1666" s="15">
        <v>6</v>
      </c>
      <c r="G1666" s="15"/>
      <c r="H1666" s="56">
        <f>G1666*F1666</f>
        <v>0</v>
      </c>
      <c r="J1666" s="11"/>
    </row>
    <row r="1667" spans="1:10">
      <c r="A1667" s="65"/>
      <c r="B1667" s="59"/>
      <c r="C1667" s="60"/>
      <c r="D1667" s="198" t="s">
        <v>1168</v>
      </c>
      <c r="E1667" s="199"/>
      <c r="F1667" s="214"/>
      <c r="G1667" s="214"/>
      <c r="H1667" s="200">
        <f>SUM(H1663:H1666)</f>
        <v>0</v>
      </c>
      <c r="J1667" s="11"/>
    </row>
    <row r="1668" spans="1:10">
      <c r="A1668" s="50"/>
      <c r="B1668" s="51" t="s">
        <v>315</v>
      </c>
      <c r="C1668" s="52"/>
      <c r="D1668" s="57" t="s">
        <v>1169</v>
      </c>
      <c r="E1668" s="54"/>
      <c r="F1668" s="55"/>
      <c r="G1668" s="55"/>
      <c r="H1668" s="56"/>
      <c r="J1668" s="11"/>
    </row>
    <row r="1669" spans="1:10">
      <c r="A1669" s="50"/>
      <c r="B1669" s="51" t="s">
        <v>315</v>
      </c>
      <c r="C1669" s="58" t="s">
        <v>3</v>
      </c>
      <c r="D1669" s="53" t="s">
        <v>1170</v>
      </c>
      <c r="E1669" s="54"/>
      <c r="F1669" s="55"/>
      <c r="G1669" s="55"/>
      <c r="H1669" s="56"/>
      <c r="J1669" s="11"/>
    </row>
    <row r="1670" spans="1:10">
      <c r="A1670" s="50">
        <f>A1666+1</f>
        <v>916</v>
      </c>
      <c r="B1670" s="51" t="s">
        <v>315</v>
      </c>
      <c r="C1670" s="58" t="s">
        <v>31</v>
      </c>
      <c r="D1670" s="53" t="s">
        <v>1171</v>
      </c>
      <c r="E1670" s="54" t="s">
        <v>25</v>
      </c>
      <c r="F1670" s="15">
        <v>552</v>
      </c>
      <c r="G1670" s="15"/>
      <c r="H1670" s="56">
        <f>G1670*F1670</f>
        <v>0</v>
      </c>
      <c r="J1670" s="11"/>
    </row>
    <row r="1671" spans="1:10">
      <c r="A1671" s="65"/>
      <c r="B1671" s="59"/>
      <c r="C1671" s="60"/>
      <c r="D1671" s="198" t="s">
        <v>1172</v>
      </c>
      <c r="E1671" s="199"/>
      <c r="F1671" s="214"/>
      <c r="G1671" s="214"/>
      <c r="H1671" s="200">
        <f>SUM(H1668:H1670)</f>
        <v>0</v>
      </c>
      <c r="J1671" s="11"/>
    </row>
    <row r="1672" spans="1:10">
      <c r="A1672" s="50"/>
      <c r="B1672" s="51" t="s">
        <v>316</v>
      </c>
      <c r="C1672" s="52"/>
      <c r="D1672" s="57" t="s">
        <v>1173</v>
      </c>
      <c r="E1672" s="54"/>
      <c r="F1672" s="55"/>
      <c r="G1672" s="55"/>
      <c r="H1672" s="56"/>
      <c r="J1672" s="11"/>
    </row>
    <row r="1673" spans="1:10">
      <c r="A1673" s="50"/>
      <c r="B1673" s="51" t="s">
        <v>316</v>
      </c>
      <c r="C1673" s="58" t="s">
        <v>3</v>
      </c>
      <c r="D1673" s="53" t="s">
        <v>1174</v>
      </c>
      <c r="E1673" s="54"/>
      <c r="F1673" s="55"/>
      <c r="G1673" s="55"/>
      <c r="H1673" s="56"/>
      <c r="J1673" s="11"/>
    </row>
    <row r="1674" spans="1:10" ht="24">
      <c r="A1674" s="50">
        <f>A1670+1</f>
        <v>917</v>
      </c>
      <c r="B1674" s="51" t="s">
        <v>316</v>
      </c>
      <c r="C1674" s="58" t="s">
        <v>21</v>
      </c>
      <c r="D1674" s="53" t="s">
        <v>1175</v>
      </c>
      <c r="E1674" s="54" t="s">
        <v>46</v>
      </c>
      <c r="F1674" s="15">
        <v>20</v>
      </c>
      <c r="G1674" s="15"/>
      <c r="H1674" s="56">
        <f>G1674*F1674</f>
        <v>0</v>
      </c>
      <c r="J1674" s="11"/>
    </row>
    <row r="1675" spans="1:10">
      <c r="A1675" s="65"/>
      <c r="B1675" s="59"/>
      <c r="C1675" s="60"/>
      <c r="D1675" s="198" t="s">
        <v>1176</v>
      </c>
      <c r="E1675" s="199"/>
      <c r="F1675" s="214"/>
      <c r="G1675" s="214"/>
      <c r="H1675" s="200">
        <f>SUM(H1672:H1674)</f>
        <v>0</v>
      </c>
      <c r="J1675" s="11"/>
    </row>
    <row r="1676" spans="1:10">
      <c r="A1676" s="50"/>
      <c r="B1676" s="51" t="s">
        <v>317</v>
      </c>
      <c r="C1676" s="52"/>
      <c r="D1676" s="57" t="s">
        <v>1177</v>
      </c>
      <c r="E1676" s="54"/>
      <c r="F1676" s="55"/>
      <c r="G1676" s="55"/>
      <c r="H1676" s="56"/>
      <c r="J1676" s="11"/>
    </row>
    <row r="1677" spans="1:10">
      <c r="A1677" s="50"/>
      <c r="B1677" s="51" t="s">
        <v>317</v>
      </c>
      <c r="C1677" s="58" t="s">
        <v>3</v>
      </c>
      <c r="D1677" s="53" t="s">
        <v>1178</v>
      </c>
      <c r="E1677" s="54"/>
      <c r="F1677" s="55"/>
      <c r="G1677" s="55"/>
      <c r="H1677" s="56"/>
      <c r="J1677" s="11"/>
    </row>
    <row r="1678" spans="1:10">
      <c r="A1678" s="50">
        <f>A1674+1</f>
        <v>918</v>
      </c>
      <c r="B1678" s="51" t="s">
        <v>317</v>
      </c>
      <c r="C1678" s="58" t="s">
        <v>69</v>
      </c>
      <c r="D1678" s="53" t="s">
        <v>1179</v>
      </c>
      <c r="E1678" s="54" t="s">
        <v>46</v>
      </c>
      <c r="F1678" s="15">
        <v>18</v>
      </c>
      <c r="G1678" s="15"/>
      <c r="H1678" s="56">
        <f>G1678*F1678</f>
        <v>0</v>
      </c>
      <c r="J1678" s="11"/>
    </row>
    <row r="1679" spans="1:10">
      <c r="A1679" s="65"/>
      <c r="B1679" s="59"/>
      <c r="C1679" s="60"/>
      <c r="D1679" s="198" t="s">
        <v>1180</v>
      </c>
      <c r="E1679" s="199"/>
      <c r="F1679" s="214"/>
      <c r="G1679" s="214"/>
      <c r="H1679" s="200">
        <f>SUM(H1676:H1678)</f>
        <v>0</v>
      </c>
      <c r="J1679" s="11"/>
    </row>
    <row r="1680" spans="1:10" ht="24">
      <c r="A1680" s="50"/>
      <c r="B1680" s="51" t="s">
        <v>318</v>
      </c>
      <c r="C1680" s="52"/>
      <c r="D1680" s="57" t="s">
        <v>1181</v>
      </c>
      <c r="E1680" s="54"/>
      <c r="F1680" s="55"/>
      <c r="G1680" s="55"/>
      <c r="H1680" s="56"/>
      <c r="J1680" s="11"/>
    </row>
    <row r="1681" spans="1:10">
      <c r="A1681" s="50"/>
      <c r="B1681" s="51" t="s">
        <v>318</v>
      </c>
      <c r="C1681" s="58" t="s">
        <v>3</v>
      </c>
      <c r="D1681" s="53" t="s">
        <v>1182</v>
      </c>
      <c r="E1681" s="54"/>
      <c r="F1681" s="55"/>
      <c r="G1681" s="55"/>
      <c r="H1681" s="56"/>
      <c r="J1681" s="11"/>
    </row>
    <row r="1682" spans="1:10" ht="48">
      <c r="A1682" s="50">
        <f>A1678+1</f>
        <v>919</v>
      </c>
      <c r="B1682" s="51" t="s">
        <v>318</v>
      </c>
      <c r="C1682" s="58" t="s">
        <v>21</v>
      </c>
      <c r="D1682" s="53" t="s">
        <v>1183</v>
      </c>
      <c r="E1682" s="54" t="s">
        <v>1155</v>
      </c>
      <c r="F1682" s="15">
        <v>30</v>
      </c>
      <c r="G1682" s="15"/>
      <c r="H1682" s="56">
        <f>G1682*F1682</f>
        <v>0</v>
      </c>
      <c r="J1682" s="11"/>
    </row>
    <row r="1683" spans="1:10">
      <c r="A1683" s="65"/>
      <c r="B1683" s="59"/>
      <c r="C1683" s="60"/>
      <c r="D1683" s="198" t="s">
        <v>1184</v>
      </c>
      <c r="E1683" s="199"/>
      <c r="F1683" s="214"/>
      <c r="G1683" s="214"/>
      <c r="H1683" s="200">
        <f>SUM(H1680:H1682)</f>
        <v>0</v>
      </c>
      <c r="J1683" s="11"/>
    </row>
    <row r="1684" spans="1:10" ht="24">
      <c r="A1684" s="50"/>
      <c r="B1684" s="51" t="s">
        <v>319</v>
      </c>
      <c r="C1684" s="52"/>
      <c r="D1684" s="57" t="s">
        <v>1185</v>
      </c>
      <c r="E1684" s="54"/>
      <c r="F1684" s="55"/>
      <c r="G1684" s="55"/>
      <c r="H1684" s="56"/>
      <c r="J1684" s="11"/>
    </row>
    <row r="1685" spans="1:10" ht="24">
      <c r="A1685" s="50"/>
      <c r="B1685" s="51" t="s">
        <v>320</v>
      </c>
      <c r="C1685" s="52"/>
      <c r="D1685" s="57" t="s">
        <v>1186</v>
      </c>
      <c r="E1685" s="54"/>
      <c r="F1685" s="55"/>
      <c r="G1685" s="55"/>
      <c r="H1685" s="56"/>
      <c r="J1685" s="11"/>
    </row>
    <row r="1686" spans="1:10" ht="24">
      <c r="A1686" s="50">
        <f>A1682+1</f>
        <v>920</v>
      </c>
      <c r="B1686" s="51" t="s">
        <v>320</v>
      </c>
      <c r="C1686" s="58" t="s">
        <v>3</v>
      </c>
      <c r="D1686" s="53" t="s">
        <v>1187</v>
      </c>
      <c r="E1686" s="54" t="s">
        <v>1155</v>
      </c>
      <c r="F1686" s="15">
        <v>5</v>
      </c>
      <c r="G1686" s="15"/>
      <c r="H1686" s="56">
        <f>G1686*F1686</f>
        <v>0</v>
      </c>
      <c r="J1686" s="11"/>
    </row>
    <row r="1687" spans="1:10" ht="24">
      <c r="A1687" s="50">
        <f t="shared" ref="A1687" si="194">A1686+1</f>
        <v>921</v>
      </c>
      <c r="B1687" s="51" t="s">
        <v>320</v>
      </c>
      <c r="C1687" s="58" t="s">
        <v>5</v>
      </c>
      <c r="D1687" s="53" t="s">
        <v>1188</v>
      </c>
      <c r="E1687" s="54" t="s">
        <v>1155</v>
      </c>
      <c r="F1687" s="15">
        <v>5</v>
      </c>
      <c r="G1687" s="15"/>
      <c r="H1687" s="56">
        <f>G1687*F1687</f>
        <v>0</v>
      </c>
      <c r="J1687" s="11"/>
    </row>
    <row r="1688" spans="1:10">
      <c r="A1688" s="65"/>
      <c r="B1688" s="59"/>
      <c r="C1688" s="60"/>
      <c r="D1688" s="198" t="s">
        <v>1189</v>
      </c>
      <c r="E1688" s="199"/>
      <c r="F1688" s="214"/>
      <c r="G1688" s="214"/>
      <c r="H1688" s="200">
        <f>SUM(H1685:H1687)</f>
        <v>0</v>
      </c>
      <c r="J1688" s="11"/>
    </row>
    <row r="1689" spans="1:10" ht="24">
      <c r="A1689" s="50"/>
      <c r="B1689" s="51" t="s">
        <v>321</v>
      </c>
      <c r="C1689" s="52"/>
      <c r="D1689" s="57" t="s">
        <v>1190</v>
      </c>
      <c r="E1689" s="54"/>
      <c r="F1689" s="55"/>
      <c r="G1689" s="55"/>
      <c r="H1689" s="56"/>
      <c r="J1689" s="11"/>
    </row>
    <row r="1690" spans="1:10">
      <c r="A1690" s="50"/>
      <c r="B1690" s="51" t="s">
        <v>321</v>
      </c>
      <c r="C1690" s="58" t="s">
        <v>3</v>
      </c>
      <c r="D1690" s="53" t="s">
        <v>1191</v>
      </c>
      <c r="E1690" s="54"/>
      <c r="F1690" s="55"/>
      <c r="G1690" s="55"/>
      <c r="H1690" s="56"/>
      <c r="J1690" s="11"/>
    </row>
    <row r="1691" spans="1:10">
      <c r="A1691" s="50">
        <f>A1687+1</f>
        <v>922</v>
      </c>
      <c r="B1691" s="51" t="s">
        <v>321</v>
      </c>
      <c r="C1691" s="58" t="s">
        <v>69</v>
      </c>
      <c r="D1691" s="53" t="s">
        <v>1192</v>
      </c>
      <c r="E1691" s="54" t="s">
        <v>46</v>
      </c>
      <c r="F1691" s="15">
        <v>30</v>
      </c>
      <c r="G1691" s="15"/>
      <c r="H1691" s="56">
        <f>G1691*F1691</f>
        <v>0</v>
      </c>
      <c r="J1691" s="11"/>
    </row>
    <row r="1692" spans="1:10">
      <c r="A1692" s="65"/>
      <c r="B1692" s="59"/>
      <c r="C1692" s="60"/>
      <c r="D1692" s="198" t="s">
        <v>1193</v>
      </c>
      <c r="E1692" s="199"/>
      <c r="F1692" s="214"/>
      <c r="G1692" s="214"/>
      <c r="H1692" s="200">
        <f>SUM(H1689:H1691)</f>
        <v>0</v>
      </c>
      <c r="J1692" s="11"/>
    </row>
    <row r="1693" spans="1:10">
      <c r="A1693" s="50"/>
      <c r="B1693" s="51" t="s">
        <v>322</v>
      </c>
      <c r="C1693" s="52"/>
      <c r="D1693" s="57" t="s">
        <v>1194</v>
      </c>
      <c r="E1693" s="54"/>
      <c r="F1693" s="55"/>
      <c r="G1693" s="55"/>
      <c r="H1693" s="56"/>
      <c r="J1693" s="11"/>
    </row>
    <row r="1694" spans="1:10">
      <c r="A1694" s="50"/>
      <c r="B1694" s="51" t="s">
        <v>323</v>
      </c>
      <c r="C1694" s="52"/>
      <c r="D1694" s="57" t="s">
        <v>1195</v>
      </c>
      <c r="E1694" s="54"/>
      <c r="F1694" s="55"/>
      <c r="G1694" s="55"/>
      <c r="H1694" s="56"/>
      <c r="J1694" s="11"/>
    </row>
    <row r="1695" spans="1:10">
      <c r="A1695" s="50"/>
      <c r="B1695" s="51" t="s">
        <v>324</v>
      </c>
      <c r="C1695" s="52"/>
      <c r="D1695" s="57" t="s">
        <v>1196</v>
      </c>
      <c r="E1695" s="54"/>
      <c r="F1695" s="55"/>
      <c r="G1695" s="55"/>
      <c r="H1695" s="56"/>
      <c r="J1695" s="11"/>
    </row>
    <row r="1696" spans="1:10">
      <c r="A1696" s="50"/>
      <c r="B1696" s="51" t="s">
        <v>324</v>
      </c>
      <c r="C1696" s="58" t="s">
        <v>6</v>
      </c>
      <c r="D1696" s="53" t="s">
        <v>1197</v>
      </c>
      <c r="E1696" s="54"/>
      <c r="F1696" s="55"/>
      <c r="G1696" s="55"/>
      <c r="H1696" s="56"/>
      <c r="J1696" s="11"/>
    </row>
    <row r="1697" spans="1:10" ht="24">
      <c r="A1697" s="50">
        <f>A1691+1</f>
        <v>923</v>
      </c>
      <c r="B1697" s="51" t="s">
        <v>324</v>
      </c>
      <c r="C1697" s="58" t="s">
        <v>12</v>
      </c>
      <c r="D1697" s="53" t="s">
        <v>1198</v>
      </c>
      <c r="E1697" s="54" t="s">
        <v>25</v>
      </c>
      <c r="F1697" s="15">
        <v>2226.14</v>
      </c>
      <c r="G1697" s="15"/>
      <c r="H1697" s="56">
        <f>G1697*F1697</f>
        <v>0</v>
      </c>
      <c r="J1697" s="11"/>
    </row>
    <row r="1698" spans="1:10">
      <c r="A1698" s="65"/>
      <c r="B1698" s="59"/>
      <c r="C1698" s="60"/>
      <c r="D1698" s="198" t="s">
        <v>1199</v>
      </c>
      <c r="E1698" s="199"/>
      <c r="F1698" s="214"/>
      <c r="G1698" s="214"/>
      <c r="H1698" s="200">
        <f>SUM(H1695:H1697)</f>
        <v>0</v>
      </c>
      <c r="J1698" s="11"/>
    </row>
    <row r="1699" spans="1:10" ht="24">
      <c r="A1699" s="50"/>
      <c r="B1699" s="51" t="s">
        <v>325</v>
      </c>
      <c r="C1699" s="52"/>
      <c r="D1699" s="57" t="s">
        <v>1200</v>
      </c>
      <c r="E1699" s="54"/>
      <c r="F1699" s="55"/>
      <c r="G1699" s="55"/>
      <c r="H1699" s="56"/>
      <c r="J1699" s="11"/>
    </row>
    <row r="1700" spans="1:10" ht="36">
      <c r="A1700" s="50"/>
      <c r="B1700" s="51" t="s">
        <v>326</v>
      </c>
      <c r="C1700" s="52"/>
      <c r="D1700" s="57" t="s">
        <v>1201</v>
      </c>
      <c r="E1700" s="54"/>
      <c r="F1700" s="55"/>
      <c r="G1700" s="55"/>
      <c r="H1700" s="56"/>
      <c r="J1700" s="11"/>
    </row>
    <row r="1701" spans="1:10">
      <c r="A1701" s="50">
        <f>A1697+1</f>
        <v>924</v>
      </c>
      <c r="B1701" s="51" t="s">
        <v>326</v>
      </c>
      <c r="C1701" s="58" t="s">
        <v>54</v>
      </c>
      <c r="D1701" s="53" t="s">
        <v>1202</v>
      </c>
      <c r="E1701" s="54" t="s">
        <v>32</v>
      </c>
      <c r="F1701" s="55">
        <v>58.2</v>
      </c>
      <c r="G1701" s="15"/>
      <c r="H1701" s="56">
        <f>G1701*F1701</f>
        <v>0</v>
      </c>
      <c r="J1701" s="11"/>
    </row>
    <row r="1702" spans="1:10">
      <c r="A1702" s="65"/>
      <c r="B1702" s="59"/>
      <c r="C1702" s="60"/>
      <c r="D1702" s="153" t="s">
        <v>1203</v>
      </c>
      <c r="E1702" s="62"/>
      <c r="F1702" s="63"/>
      <c r="G1702" s="63"/>
      <c r="H1702" s="64">
        <f>SUM(H1700:H1701)</f>
        <v>0</v>
      </c>
      <c r="J1702" s="11"/>
    </row>
    <row r="1703" spans="1:10" ht="36">
      <c r="A1703" s="50"/>
      <c r="B1703" s="51" t="s">
        <v>327</v>
      </c>
      <c r="C1703" s="52"/>
      <c r="D1703" s="57" t="s">
        <v>1204</v>
      </c>
      <c r="E1703" s="54"/>
      <c r="F1703" s="55"/>
      <c r="G1703" s="55"/>
      <c r="H1703" s="56"/>
      <c r="J1703" s="11"/>
    </row>
    <row r="1704" spans="1:10">
      <c r="A1704" s="50"/>
      <c r="B1704" s="51" t="s">
        <v>328</v>
      </c>
      <c r="C1704" s="52"/>
      <c r="D1704" s="57" t="s">
        <v>1205</v>
      </c>
      <c r="E1704" s="54"/>
      <c r="F1704" s="55"/>
      <c r="G1704" s="55"/>
      <c r="H1704" s="56"/>
      <c r="J1704" s="11"/>
    </row>
    <row r="1705" spans="1:10">
      <c r="A1705" s="50"/>
      <c r="B1705" s="51" t="s">
        <v>329</v>
      </c>
      <c r="C1705" s="52"/>
      <c r="D1705" s="57" t="s">
        <v>1206</v>
      </c>
      <c r="E1705" s="54"/>
      <c r="F1705" s="55"/>
      <c r="G1705" s="55"/>
      <c r="H1705" s="56"/>
      <c r="J1705" s="11"/>
    </row>
    <row r="1706" spans="1:10">
      <c r="A1706" s="50"/>
      <c r="B1706" s="51" t="s">
        <v>329</v>
      </c>
      <c r="C1706" s="58" t="s">
        <v>3</v>
      </c>
      <c r="D1706" s="53" t="s">
        <v>1207</v>
      </c>
      <c r="E1706" s="54"/>
      <c r="F1706" s="55"/>
      <c r="G1706" s="55"/>
      <c r="H1706" s="56"/>
      <c r="J1706" s="11"/>
    </row>
    <row r="1707" spans="1:10">
      <c r="A1707" s="50">
        <f>A1701+1</f>
        <v>925</v>
      </c>
      <c r="B1707" s="51" t="s">
        <v>329</v>
      </c>
      <c r="C1707" s="58" t="s">
        <v>21</v>
      </c>
      <c r="D1707" s="53" t="s">
        <v>1208</v>
      </c>
      <c r="E1707" s="54" t="s">
        <v>25</v>
      </c>
      <c r="F1707" s="55">
        <v>4691.7</v>
      </c>
      <c r="G1707" s="15"/>
      <c r="H1707" s="56">
        <f>G1707*F1707</f>
        <v>0</v>
      </c>
      <c r="J1707" s="11"/>
    </row>
    <row r="1708" spans="1:10">
      <c r="A1708" s="65"/>
      <c r="B1708" s="59"/>
      <c r="C1708" s="60"/>
      <c r="D1708" s="61" t="s">
        <v>1209</v>
      </c>
      <c r="E1708" s="62"/>
      <c r="F1708" s="63"/>
      <c r="G1708" s="63"/>
      <c r="H1708" s="64">
        <f>SUM(H1705:H1707)</f>
        <v>0</v>
      </c>
      <c r="J1708" s="11"/>
    </row>
    <row r="1709" spans="1:10" ht="24">
      <c r="A1709" s="50"/>
      <c r="B1709" s="51" t="s">
        <v>330</v>
      </c>
      <c r="C1709" s="52"/>
      <c r="D1709" s="57" t="s">
        <v>1210</v>
      </c>
      <c r="E1709" s="54"/>
      <c r="F1709" s="55"/>
      <c r="G1709" s="55"/>
      <c r="H1709" s="56"/>
      <c r="J1709" s="11"/>
    </row>
    <row r="1710" spans="1:10" ht="24">
      <c r="A1710" s="50"/>
      <c r="B1710" s="51" t="s">
        <v>331</v>
      </c>
      <c r="C1710" s="52"/>
      <c r="D1710" s="57" t="s">
        <v>1211</v>
      </c>
      <c r="E1710" s="54"/>
      <c r="F1710" s="55"/>
      <c r="G1710" s="55"/>
      <c r="H1710" s="56"/>
      <c r="J1710" s="11"/>
    </row>
    <row r="1711" spans="1:10" ht="36">
      <c r="A1711" s="50"/>
      <c r="B1711" s="51" t="s">
        <v>332</v>
      </c>
      <c r="C1711" s="52"/>
      <c r="D1711" s="57" t="s">
        <v>1212</v>
      </c>
      <c r="E1711" s="54"/>
      <c r="F1711" s="55"/>
      <c r="G1711" s="55"/>
      <c r="H1711" s="56"/>
      <c r="J1711" s="11"/>
    </row>
    <row r="1712" spans="1:10" ht="24">
      <c r="A1712" s="50">
        <f>A1707+1</f>
        <v>926</v>
      </c>
      <c r="B1712" s="51" t="s">
        <v>332</v>
      </c>
      <c r="C1712" s="58" t="s">
        <v>3</v>
      </c>
      <c r="D1712" s="53" t="s">
        <v>1213</v>
      </c>
      <c r="E1712" s="54" t="s">
        <v>1214</v>
      </c>
      <c r="F1712" s="55">
        <v>1</v>
      </c>
      <c r="G1712" s="15"/>
      <c r="H1712" s="56">
        <f>G1712*F1712</f>
        <v>0</v>
      </c>
      <c r="J1712" s="11"/>
    </row>
    <row r="1713" spans="1:10">
      <c r="A1713" s="65"/>
      <c r="B1713" s="59"/>
      <c r="C1713" s="60"/>
      <c r="D1713" s="153" t="s">
        <v>1215</v>
      </c>
      <c r="E1713" s="62"/>
      <c r="F1713" s="63"/>
      <c r="G1713" s="63"/>
      <c r="H1713" s="64">
        <f>SUM(H1711:H1712)</f>
        <v>0</v>
      </c>
      <c r="J1713" s="11"/>
    </row>
    <row r="1714" spans="1:10">
      <c r="A1714" s="50"/>
      <c r="B1714" s="51" t="s">
        <v>333</v>
      </c>
      <c r="C1714" s="52"/>
      <c r="D1714" s="57" t="s">
        <v>1216</v>
      </c>
      <c r="E1714" s="54"/>
      <c r="F1714" s="55"/>
      <c r="G1714" s="55"/>
      <c r="H1714" s="56"/>
      <c r="J1714" s="11"/>
    </row>
    <row r="1715" spans="1:10" ht="24">
      <c r="A1715" s="50"/>
      <c r="B1715" s="51" t="s">
        <v>333</v>
      </c>
      <c r="C1715" s="58" t="s">
        <v>6</v>
      </c>
      <c r="D1715" s="53" t="s">
        <v>1217</v>
      </c>
      <c r="E1715" s="54"/>
      <c r="F1715" s="55"/>
      <c r="G1715" s="55"/>
      <c r="H1715" s="56"/>
      <c r="J1715" s="11"/>
    </row>
    <row r="1716" spans="1:10">
      <c r="A1716" s="50">
        <f>A1712+1</f>
        <v>927</v>
      </c>
      <c r="B1716" s="51" t="s">
        <v>333</v>
      </c>
      <c r="C1716" s="58" t="s">
        <v>24</v>
      </c>
      <c r="D1716" s="53" t="s">
        <v>1218</v>
      </c>
      <c r="E1716" s="54" t="s">
        <v>25</v>
      </c>
      <c r="F1716" s="55">
        <v>788</v>
      </c>
      <c r="G1716" s="15"/>
      <c r="H1716" s="56">
        <f>G1716*F1716</f>
        <v>0</v>
      </c>
      <c r="J1716" s="11"/>
    </row>
    <row r="1717" spans="1:10">
      <c r="A1717" s="50">
        <f t="shared" ref="A1717" si="195">A1716+1</f>
        <v>928</v>
      </c>
      <c r="B1717" s="51" t="s">
        <v>333</v>
      </c>
      <c r="C1717" s="58" t="s">
        <v>12</v>
      </c>
      <c r="D1717" s="53" t="s">
        <v>1219</v>
      </c>
      <c r="E1717" s="54" t="s">
        <v>25</v>
      </c>
      <c r="F1717" s="55">
        <v>1834</v>
      </c>
      <c r="G1717" s="15"/>
      <c r="H1717" s="56">
        <f>G1717*F1717</f>
        <v>0</v>
      </c>
      <c r="J1717" s="11"/>
    </row>
    <row r="1718" spans="1:10">
      <c r="A1718" s="65"/>
      <c r="B1718" s="59"/>
      <c r="C1718" s="60"/>
      <c r="D1718" s="61" t="s">
        <v>1220</v>
      </c>
      <c r="E1718" s="62"/>
      <c r="F1718" s="63"/>
      <c r="G1718" s="63"/>
      <c r="H1718" s="64">
        <f>SUM(H1714:H1717)</f>
        <v>0</v>
      </c>
      <c r="J1718" s="11"/>
    </row>
    <row r="1719" spans="1:10" ht="24">
      <c r="A1719" s="50"/>
      <c r="B1719" s="51" t="s">
        <v>334</v>
      </c>
      <c r="C1719" s="52"/>
      <c r="D1719" s="57" t="s">
        <v>1221</v>
      </c>
      <c r="E1719" s="54"/>
      <c r="F1719" s="55"/>
      <c r="G1719" s="55"/>
      <c r="H1719" s="56"/>
      <c r="J1719" s="11"/>
    </row>
    <row r="1720" spans="1:10" ht="24">
      <c r="A1720" s="50"/>
      <c r="B1720" s="51" t="s">
        <v>334</v>
      </c>
      <c r="C1720" s="58" t="s">
        <v>3</v>
      </c>
      <c r="D1720" s="53" t="s">
        <v>1222</v>
      </c>
      <c r="E1720" s="54"/>
      <c r="F1720" s="55"/>
      <c r="G1720" s="55"/>
      <c r="H1720" s="56"/>
      <c r="J1720" s="11"/>
    </row>
    <row r="1721" spans="1:10">
      <c r="A1721" s="50">
        <f>A1717+1</f>
        <v>929</v>
      </c>
      <c r="B1721" s="51" t="s">
        <v>334</v>
      </c>
      <c r="C1721" s="58" t="s">
        <v>69</v>
      </c>
      <c r="D1721" s="53" t="s">
        <v>1223</v>
      </c>
      <c r="E1721" s="54" t="s">
        <v>81</v>
      </c>
      <c r="F1721" s="55">
        <v>15870</v>
      </c>
      <c r="G1721" s="15"/>
      <c r="H1721" s="56">
        <f>G1721*F1721</f>
        <v>0</v>
      </c>
      <c r="J1721" s="11"/>
    </row>
    <row r="1722" spans="1:10">
      <c r="A1722" s="65"/>
      <c r="B1722" s="59"/>
      <c r="C1722" s="60"/>
      <c r="D1722" s="61" t="s">
        <v>1224</v>
      </c>
      <c r="E1722" s="62"/>
      <c r="F1722" s="63"/>
      <c r="G1722" s="63"/>
      <c r="H1722" s="64">
        <f>SUM(H1719:H1721)</f>
        <v>0</v>
      </c>
      <c r="J1722" s="11"/>
    </row>
    <row r="1723" spans="1:10">
      <c r="A1723" s="50"/>
      <c r="B1723" s="51" t="s">
        <v>335</v>
      </c>
      <c r="C1723" s="52"/>
      <c r="D1723" s="57" t="s">
        <v>1225</v>
      </c>
      <c r="E1723" s="54"/>
      <c r="F1723" s="55"/>
      <c r="G1723" s="55"/>
      <c r="H1723" s="56"/>
      <c r="J1723" s="11"/>
    </row>
    <row r="1724" spans="1:10" ht="24">
      <c r="A1724" s="50"/>
      <c r="B1724" s="51" t="s">
        <v>336</v>
      </c>
      <c r="C1724" s="52"/>
      <c r="D1724" s="57" t="s">
        <v>1226</v>
      </c>
      <c r="E1724" s="54"/>
      <c r="F1724" s="55"/>
      <c r="G1724" s="55"/>
      <c r="H1724" s="56"/>
      <c r="J1724" s="11"/>
    </row>
    <row r="1725" spans="1:10" ht="24">
      <c r="A1725" s="50">
        <f>A1721+1</f>
        <v>930</v>
      </c>
      <c r="B1725" s="51" t="s">
        <v>336</v>
      </c>
      <c r="C1725" s="58" t="s">
        <v>3</v>
      </c>
      <c r="D1725" s="53" t="s">
        <v>1227</v>
      </c>
      <c r="E1725" s="54" t="s">
        <v>445</v>
      </c>
      <c r="F1725" s="55">
        <v>1</v>
      </c>
      <c r="G1725" s="15"/>
      <c r="H1725" s="56">
        <f>G1725*F1725</f>
        <v>0</v>
      </c>
      <c r="J1725" s="11"/>
    </row>
    <row r="1726" spans="1:10">
      <c r="A1726" s="65"/>
      <c r="B1726" s="59"/>
      <c r="C1726" s="60"/>
      <c r="D1726" s="153" t="s">
        <v>1228</v>
      </c>
      <c r="E1726" s="62"/>
      <c r="F1726" s="63"/>
      <c r="G1726" s="63"/>
      <c r="H1726" s="64">
        <f>SUM(H1724:H1725)</f>
        <v>0</v>
      </c>
      <c r="J1726" s="11"/>
    </row>
    <row r="1727" spans="1:10">
      <c r="A1727" s="50"/>
      <c r="B1727" s="51" t="s">
        <v>337</v>
      </c>
      <c r="C1727" s="52"/>
      <c r="D1727" s="57" t="s">
        <v>1229</v>
      </c>
      <c r="E1727" s="54"/>
      <c r="F1727" s="55"/>
      <c r="G1727" s="55"/>
      <c r="H1727" s="56"/>
      <c r="J1727" s="11"/>
    </row>
    <row r="1728" spans="1:10" ht="24">
      <c r="A1728" s="50"/>
      <c r="B1728" s="51" t="s">
        <v>337</v>
      </c>
      <c r="C1728" s="58" t="s">
        <v>3</v>
      </c>
      <c r="D1728" s="53" t="s">
        <v>1230</v>
      </c>
      <c r="E1728" s="54"/>
      <c r="F1728" s="55"/>
      <c r="G1728" s="55"/>
      <c r="H1728" s="56"/>
      <c r="J1728" s="11"/>
    </row>
    <row r="1729" spans="1:10" ht="24">
      <c r="A1729" s="50">
        <f>A1725+1</f>
        <v>931</v>
      </c>
      <c r="B1729" s="51" t="s">
        <v>337</v>
      </c>
      <c r="C1729" s="58" t="s">
        <v>69</v>
      </c>
      <c r="D1729" s="53" t="s">
        <v>1231</v>
      </c>
      <c r="E1729" s="54" t="s">
        <v>443</v>
      </c>
      <c r="F1729" s="55">
        <v>365</v>
      </c>
      <c r="G1729" s="15"/>
      <c r="H1729" s="56">
        <f>G1729*F1729</f>
        <v>0</v>
      </c>
      <c r="J1729" s="11"/>
    </row>
    <row r="1730" spans="1:10">
      <c r="A1730" s="65"/>
      <c r="B1730" s="59"/>
      <c r="C1730" s="60"/>
      <c r="D1730" s="61" t="s">
        <v>1232</v>
      </c>
      <c r="E1730" s="62"/>
      <c r="F1730" s="63"/>
      <c r="G1730" s="63"/>
      <c r="H1730" s="64">
        <f>SUM(H1727:H1729)</f>
        <v>0</v>
      </c>
      <c r="J1730" s="11"/>
    </row>
    <row r="1731" spans="1:10">
      <c r="A1731" s="50"/>
      <c r="B1731" s="51" t="s">
        <v>338</v>
      </c>
      <c r="C1731" s="52"/>
      <c r="D1731" s="57" t="s">
        <v>1233</v>
      </c>
      <c r="E1731" s="54"/>
      <c r="F1731" s="55"/>
      <c r="G1731" s="55"/>
      <c r="H1731" s="56"/>
      <c r="J1731" s="11"/>
    </row>
    <row r="1732" spans="1:10" ht="24">
      <c r="A1732" s="50"/>
      <c r="B1732" s="51" t="s">
        <v>338</v>
      </c>
      <c r="C1732" s="58" t="s">
        <v>5</v>
      </c>
      <c r="D1732" s="53" t="s">
        <v>1234</v>
      </c>
      <c r="E1732" s="54"/>
      <c r="F1732" s="55"/>
      <c r="G1732" s="55"/>
      <c r="H1732" s="56"/>
      <c r="J1732" s="11"/>
    </row>
    <row r="1733" spans="1:10" ht="24">
      <c r="A1733" s="50">
        <f>A1729+1</f>
        <v>932</v>
      </c>
      <c r="B1733" s="51" t="s">
        <v>338</v>
      </c>
      <c r="C1733" s="58" t="s">
        <v>72</v>
      </c>
      <c r="D1733" s="53" t="s">
        <v>1235</v>
      </c>
      <c r="E1733" s="54" t="s">
        <v>443</v>
      </c>
      <c r="F1733" s="55">
        <v>365</v>
      </c>
      <c r="G1733" s="15"/>
      <c r="H1733" s="56">
        <f>G1733*F1733</f>
        <v>0</v>
      </c>
      <c r="J1733" s="11"/>
    </row>
    <row r="1734" spans="1:10">
      <c r="A1734" s="65"/>
      <c r="B1734" s="59"/>
      <c r="C1734" s="60"/>
      <c r="D1734" s="61" t="s">
        <v>1236</v>
      </c>
      <c r="E1734" s="62"/>
      <c r="F1734" s="63"/>
      <c r="G1734" s="63"/>
      <c r="H1734" s="64">
        <f>SUM(H1731:H1733)</f>
        <v>0</v>
      </c>
      <c r="J1734" s="11"/>
    </row>
    <row r="1735" spans="1:10">
      <c r="A1735" s="50"/>
      <c r="B1735" s="51" t="s">
        <v>339</v>
      </c>
      <c r="C1735" s="52"/>
      <c r="D1735" s="57" t="s">
        <v>1237</v>
      </c>
      <c r="E1735" s="54"/>
      <c r="F1735" s="55"/>
      <c r="G1735" s="55"/>
      <c r="H1735" s="56"/>
      <c r="J1735" s="11"/>
    </row>
    <row r="1736" spans="1:10">
      <c r="A1736" s="50"/>
      <c r="B1736" s="51" t="s">
        <v>339</v>
      </c>
      <c r="C1736" s="58" t="s">
        <v>18</v>
      </c>
      <c r="D1736" s="53" t="s">
        <v>1238</v>
      </c>
      <c r="E1736" s="54"/>
      <c r="F1736" s="55"/>
      <c r="G1736" s="55"/>
      <c r="H1736" s="56"/>
      <c r="J1736" s="11"/>
    </row>
    <row r="1737" spans="1:10">
      <c r="A1737" s="50">
        <f>A1733+1</f>
        <v>933</v>
      </c>
      <c r="B1737" s="51" t="s">
        <v>339</v>
      </c>
      <c r="C1737" s="58" t="s">
        <v>227</v>
      </c>
      <c r="D1737" s="53" t="s">
        <v>1239</v>
      </c>
      <c r="E1737" s="54" t="s">
        <v>81</v>
      </c>
      <c r="F1737" s="55">
        <v>6303.55</v>
      </c>
      <c r="G1737" s="15"/>
      <c r="H1737" s="56">
        <f>G1737*F1737</f>
        <v>0</v>
      </c>
      <c r="J1737" s="11"/>
    </row>
    <row r="1738" spans="1:10">
      <c r="A1738" s="65"/>
      <c r="B1738" s="59"/>
      <c r="C1738" s="60"/>
      <c r="D1738" s="61" t="s">
        <v>1240</v>
      </c>
      <c r="E1738" s="62"/>
      <c r="F1738" s="63"/>
      <c r="G1738" s="63"/>
      <c r="H1738" s="64">
        <f>SUM(H1735:H1737)</f>
        <v>0</v>
      </c>
      <c r="J1738" s="11"/>
    </row>
    <row r="1739" spans="1:10" ht="24">
      <c r="A1739" s="50"/>
      <c r="B1739" s="51" t="s">
        <v>340</v>
      </c>
      <c r="C1739" s="52"/>
      <c r="D1739" s="57" t="s">
        <v>1241</v>
      </c>
      <c r="E1739" s="54"/>
      <c r="F1739" s="55"/>
      <c r="G1739" s="55"/>
      <c r="H1739" s="56"/>
      <c r="J1739" s="11"/>
    </row>
    <row r="1740" spans="1:10">
      <c r="A1740" s="50"/>
      <c r="B1740" s="51" t="s">
        <v>341</v>
      </c>
      <c r="C1740" s="52"/>
      <c r="D1740" s="57" t="s">
        <v>1242</v>
      </c>
      <c r="E1740" s="54"/>
      <c r="F1740" s="55"/>
      <c r="G1740" s="55"/>
      <c r="H1740" s="56"/>
      <c r="J1740" s="11"/>
    </row>
    <row r="1741" spans="1:10">
      <c r="A1741" s="50"/>
      <c r="B1741" s="51" t="s">
        <v>341</v>
      </c>
      <c r="C1741" s="58" t="s">
        <v>3</v>
      </c>
      <c r="D1741" s="53" t="s">
        <v>1243</v>
      </c>
      <c r="E1741" s="54"/>
      <c r="F1741" s="55"/>
      <c r="G1741" s="55"/>
      <c r="H1741" s="56"/>
      <c r="J1741" s="11"/>
    </row>
    <row r="1742" spans="1:10">
      <c r="A1742" s="50">
        <f>A1737+1</f>
        <v>934</v>
      </c>
      <c r="B1742" s="51" t="s">
        <v>341</v>
      </c>
      <c r="C1742" s="58" t="s">
        <v>31</v>
      </c>
      <c r="D1742" s="53" t="s">
        <v>1244</v>
      </c>
      <c r="E1742" s="54" t="s">
        <v>443</v>
      </c>
      <c r="F1742" s="55">
        <v>6539</v>
      </c>
      <c r="G1742" s="15"/>
      <c r="H1742" s="56">
        <f>G1742*F1742</f>
        <v>0</v>
      </c>
      <c r="J1742" s="11"/>
    </row>
    <row r="1743" spans="1:10">
      <c r="A1743" s="50">
        <f t="shared" ref="A1743" si="196">A1742+1</f>
        <v>935</v>
      </c>
      <c r="B1743" s="51" t="s">
        <v>341</v>
      </c>
      <c r="C1743" s="58" t="s">
        <v>35</v>
      </c>
      <c r="D1743" s="53" t="s">
        <v>1245</v>
      </c>
      <c r="E1743" s="54" t="s">
        <v>443</v>
      </c>
      <c r="F1743" s="55">
        <v>1804</v>
      </c>
      <c r="G1743" s="15"/>
      <c r="H1743" s="56">
        <f>G1743*F1743</f>
        <v>0</v>
      </c>
      <c r="J1743" s="11"/>
    </row>
    <row r="1744" spans="1:10">
      <c r="A1744" s="65"/>
      <c r="B1744" s="59"/>
      <c r="C1744" s="60"/>
      <c r="D1744" s="61" t="s">
        <v>1246</v>
      </c>
      <c r="E1744" s="62"/>
      <c r="F1744" s="63"/>
      <c r="G1744" s="63"/>
      <c r="H1744" s="64">
        <f>SUM(H1740:H1743)</f>
        <v>0</v>
      </c>
      <c r="J1744" s="11"/>
    </row>
    <row r="1745" spans="1:10">
      <c r="A1745" s="50"/>
      <c r="B1745" s="51" t="s">
        <v>342</v>
      </c>
      <c r="C1745" s="52"/>
      <c r="D1745" s="57" t="s">
        <v>1247</v>
      </c>
      <c r="E1745" s="54"/>
      <c r="F1745" s="55"/>
      <c r="G1745" s="55"/>
      <c r="H1745" s="56"/>
      <c r="J1745" s="11"/>
    </row>
    <row r="1746" spans="1:10" ht="24">
      <c r="A1746" s="50"/>
      <c r="B1746" s="51" t="s">
        <v>343</v>
      </c>
      <c r="C1746" s="52"/>
      <c r="D1746" s="57" t="s">
        <v>1248</v>
      </c>
      <c r="E1746" s="54"/>
      <c r="F1746" s="55"/>
      <c r="G1746" s="55"/>
      <c r="H1746" s="56"/>
      <c r="J1746" s="11"/>
    </row>
    <row r="1747" spans="1:10" ht="24">
      <c r="A1747" s="50"/>
      <c r="B1747" s="51" t="s">
        <v>344</v>
      </c>
      <c r="C1747" s="52"/>
      <c r="D1747" s="57" t="s">
        <v>1249</v>
      </c>
      <c r="E1747" s="54"/>
      <c r="F1747" s="55"/>
      <c r="G1747" s="55"/>
      <c r="H1747" s="56"/>
      <c r="J1747" s="11"/>
    </row>
    <row r="1748" spans="1:10">
      <c r="A1748" s="50"/>
      <c r="B1748" s="51" t="s">
        <v>344</v>
      </c>
      <c r="C1748" s="58" t="s">
        <v>3</v>
      </c>
      <c r="D1748" s="53" t="s">
        <v>1250</v>
      </c>
      <c r="E1748" s="54"/>
      <c r="F1748" s="55"/>
      <c r="G1748" s="55"/>
      <c r="H1748" s="56"/>
      <c r="J1748" s="11"/>
    </row>
    <row r="1749" spans="1:10" ht="24">
      <c r="A1749" s="50">
        <f>A1743+1</f>
        <v>936</v>
      </c>
      <c r="B1749" s="51" t="s">
        <v>344</v>
      </c>
      <c r="C1749" s="58" t="s">
        <v>345</v>
      </c>
      <c r="D1749" s="53" t="s">
        <v>1251</v>
      </c>
      <c r="E1749" s="54" t="s">
        <v>32</v>
      </c>
      <c r="F1749" s="15">
        <v>30.86</v>
      </c>
      <c r="G1749" s="15"/>
      <c r="H1749" s="56">
        <f>G1749*F1749</f>
        <v>0</v>
      </c>
      <c r="J1749" s="11"/>
    </row>
    <row r="1750" spans="1:10">
      <c r="A1750" s="65"/>
      <c r="B1750" s="59"/>
      <c r="C1750" s="60"/>
      <c r="D1750" s="198" t="s">
        <v>1252</v>
      </c>
      <c r="E1750" s="199"/>
      <c r="F1750" s="214"/>
      <c r="G1750" s="214"/>
      <c r="H1750" s="200">
        <f>SUM(H1747:H1749)</f>
        <v>0</v>
      </c>
      <c r="J1750" s="11"/>
    </row>
    <row r="1751" spans="1:10">
      <c r="A1751" s="50"/>
      <c r="B1751" s="51" t="s">
        <v>346</v>
      </c>
      <c r="C1751" s="52"/>
      <c r="D1751" s="57" t="s">
        <v>1253</v>
      </c>
      <c r="E1751" s="54"/>
      <c r="F1751" s="55"/>
      <c r="G1751" s="55"/>
      <c r="H1751" s="56"/>
      <c r="J1751" s="11"/>
    </row>
    <row r="1752" spans="1:10">
      <c r="A1752" s="50"/>
      <c r="B1752" s="51" t="s">
        <v>347</v>
      </c>
      <c r="C1752" s="52"/>
      <c r="D1752" s="57" t="s">
        <v>1254</v>
      </c>
      <c r="E1752" s="54"/>
      <c r="F1752" s="55"/>
      <c r="G1752" s="55"/>
      <c r="H1752" s="56"/>
      <c r="J1752" s="11"/>
    </row>
    <row r="1753" spans="1:10">
      <c r="A1753" s="50"/>
      <c r="B1753" s="51" t="s">
        <v>348</v>
      </c>
      <c r="C1753" s="52"/>
      <c r="D1753" s="57" t="s">
        <v>1255</v>
      </c>
      <c r="E1753" s="54"/>
      <c r="F1753" s="55"/>
      <c r="G1753" s="55"/>
      <c r="H1753" s="56"/>
      <c r="J1753" s="11"/>
    </row>
    <row r="1754" spans="1:10">
      <c r="A1754" s="50">
        <f>A1749+1</f>
        <v>937</v>
      </c>
      <c r="B1754" s="51" t="s">
        <v>348</v>
      </c>
      <c r="C1754" s="58" t="s">
        <v>44</v>
      </c>
      <c r="D1754" s="53" t="s">
        <v>1256</v>
      </c>
      <c r="E1754" s="54" t="s">
        <v>25</v>
      </c>
      <c r="F1754" s="15">
        <v>798.38</v>
      </c>
      <c r="G1754" s="15"/>
      <c r="H1754" s="56">
        <f>G1754*F1754</f>
        <v>0</v>
      </c>
      <c r="J1754" s="11"/>
    </row>
    <row r="1755" spans="1:10">
      <c r="A1755" s="65"/>
      <c r="B1755" s="59"/>
      <c r="C1755" s="60"/>
      <c r="D1755" s="198" t="s">
        <v>1257</v>
      </c>
      <c r="E1755" s="199"/>
      <c r="F1755" s="214"/>
      <c r="G1755" s="214"/>
      <c r="H1755" s="200">
        <f>SUM(H1753:H1754)</f>
        <v>0</v>
      </c>
      <c r="J1755" s="11"/>
    </row>
    <row r="1756" spans="1:10" ht="24">
      <c r="A1756" s="50"/>
      <c r="B1756" s="51" t="s">
        <v>349</v>
      </c>
      <c r="C1756" s="52"/>
      <c r="D1756" s="57" t="s">
        <v>1258</v>
      </c>
      <c r="E1756" s="54"/>
      <c r="F1756" s="55"/>
      <c r="G1756" s="55"/>
      <c r="H1756" s="56"/>
      <c r="J1756" s="11"/>
    </row>
    <row r="1757" spans="1:10">
      <c r="A1757" s="50"/>
      <c r="B1757" s="51" t="s">
        <v>350</v>
      </c>
      <c r="C1757" s="52"/>
      <c r="D1757" s="57" t="s">
        <v>1259</v>
      </c>
      <c r="E1757" s="54"/>
      <c r="F1757" s="55"/>
      <c r="G1757" s="55"/>
      <c r="H1757" s="56"/>
      <c r="J1757" s="11"/>
    </row>
    <row r="1758" spans="1:10">
      <c r="A1758" s="50"/>
      <c r="B1758" s="51" t="s">
        <v>351</v>
      </c>
      <c r="C1758" s="52"/>
      <c r="D1758" s="57" t="s">
        <v>1260</v>
      </c>
      <c r="E1758" s="54"/>
      <c r="F1758" s="55"/>
      <c r="G1758" s="55"/>
      <c r="H1758" s="56"/>
      <c r="J1758" s="11"/>
    </row>
    <row r="1759" spans="1:10">
      <c r="A1759" s="50"/>
      <c r="B1759" s="51" t="s">
        <v>351</v>
      </c>
      <c r="C1759" s="58" t="s">
        <v>5</v>
      </c>
      <c r="D1759" s="53" t="s">
        <v>1261</v>
      </c>
      <c r="E1759" s="54"/>
      <c r="F1759" s="55"/>
      <c r="G1759" s="55"/>
      <c r="H1759" s="56"/>
      <c r="J1759" s="11"/>
    </row>
    <row r="1760" spans="1:10">
      <c r="A1760" s="50">
        <f>A1754+1</f>
        <v>938</v>
      </c>
      <c r="B1760" s="51" t="s">
        <v>351</v>
      </c>
      <c r="C1760" s="58" t="s">
        <v>22</v>
      </c>
      <c r="D1760" s="53" t="s">
        <v>1262</v>
      </c>
      <c r="E1760" s="54" t="s">
        <v>46</v>
      </c>
      <c r="F1760" s="15">
        <v>5</v>
      </c>
      <c r="G1760" s="15"/>
      <c r="H1760" s="56">
        <f>G1760*F1760</f>
        <v>0</v>
      </c>
      <c r="J1760" s="11"/>
    </row>
    <row r="1761" spans="1:10">
      <c r="A1761" s="65"/>
      <c r="B1761" s="59"/>
      <c r="C1761" s="60"/>
      <c r="D1761" s="198" t="s">
        <v>1263</v>
      </c>
      <c r="E1761" s="199"/>
      <c r="F1761" s="214"/>
      <c r="G1761" s="214"/>
      <c r="H1761" s="200">
        <f>SUM(H1758:H1760)</f>
        <v>0</v>
      </c>
      <c r="J1761" s="11"/>
    </row>
    <row r="1762" spans="1:10">
      <c r="A1762" s="50"/>
      <c r="B1762" s="51" t="s">
        <v>352</v>
      </c>
      <c r="C1762" s="52"/>
      <c r="D1762" s="57" t="s">
        <v>1264</v>
      </c>
      <c r="E1762" s="54"/>
      <c r="F1762" s="55"/>
      <c r="G1762" s="55"/>
      <c r="H1762" s="56"/>
      <c r="J1762" s="11"/>
    </row>
    <row r="1763" spans="1:10">
      <c r="A1763" s="50"/>
      <c r="B1763" s="51" t="s">
        <v>353</v>
      </c>
      <c r="C1763" s="52"/>
      <c r="D1763" s="57" t="s">
        <v>1265</v>
      </c>
      <c r="E1763" s="54"/>
      <c r="F1763" s="55"/>
      <c r="G1763" s="55"/>
      <c r="H1763" s="56"/>
      <c r="J1763" s="11"/>
    </row>
    <row r="1764" spans="1:10">
      <c r="A1764" s="50"/>
      <c r="B1764" s="51" t="s">
        <v>354</v>
      </c>
      <c r="C1764" s="52"/>
      <c r="D1764" s="57" t="s">
        <v>1266</v>
      </c>
      <c r="E1764" s="54"/>
      <c r="F1764" s="55"/>
      <c r="G1764" s="55"/>
      <c r="H1764" s="56"/>
      <c r="J1764" s="11"/>
    </row>
    <row r="1765" spans="1:10">
      <c r="A1765" s="50"/>
      <c r="B1765" s="51" t="s">
        <v>354</v>
      </c>
      <c r="C1765" s="58" t="s">
        <v>54</v>
      </c>
      <c r="D1765" s="53" t="s">
        <v>1267</v>
      </c>
      <c r="E1765" s="54"/>
      <c r="F1765" s="55"/>
      <c r="G1765" s="55"/>
      <c r="H1765" s="56"/>
      <c r="J1765" s="11"/>
    </row>
    <row r="1766" spans="1:10" ht="24">
      <c r="A1766" s="50">
        <f>A1760+1</f>
        <v>939</v>
      </c>
      <c r="B1766" s="51" t="s">
        <v>354</v>
      </c>
      <c r="C1766" s="58" t="s">
        <v>55</v>
      </c>
      <c r="D1766" s="53" t="s">
        <v>1268</v>
      </c>
      <c r="E1766" s="54" t="s">
        <v>25</v>
      </c>
      <c r="F1766" s="15">
        <v>2919.49</v>
      </c>
      <c r="G1766" s="15"/>
      <c r="H1766" s="56">
        <f>G1766*F1766</f>
        <v>0</v>
      </c>
      <c r="J1766" s="11"/>
    </row>
    <row r="1767" spans="1:10">
      <c r="A1767" s="65"/>
      <c r="B1767" s="59"/>
      <c r="C1767" s="60"/>
      <c r="D1767" s="198" t="s">
        <v>1269</v>
      </c>
      <c r="E1767" s="199"/>
      <c r="F1767" s="214"/>
      <c r="G1767" s="214"/>
      <c r="H1767" s="200">
        <f>SUM(H1764:H1766)</f>
        <v>0</v>
      </c>
      <c r="J1767" s="11"/>
    </row>
    <row r="1768" spans="1:10" ht="48">
      <c r="A1768" s="50"/>
      <c r="B1768" s="51" t="s">
        <v>355</v>
      </c>
      <c r="C1768" s="52"/>
      <c r="D1768" s="57" t="s">
        <v>1270</v>
      </c>
      <c r="E1768" s="54"/>
      <c r="F1768" s="55"/>
      <c r="G1768" s="55"/>
      <c r="H1768" s="56"/>
      <c r="J1768" s="11"/>
    </row>
    <row r="1769" spans="1:10">
      <c r="A1769" s="50"/>
      <c r="B1769" s="51" t="s">
        <v>356</v>
      </c>
      <c r="C1769" s="52"/>
      <c r="D1769" s="57" t="s">
        <v>1271</v>
      </c>
      <c r="E1769" s="54"/>
      <c r="F1769" s="55"/>
      <c r="G1769" s="55"/>
      <c r="H1769" s="56"/>
      <c r="J1769" s="11"/>
    </row>
    <row r="1770" spans="1:10">
      <c r="A1770" s="50"/>
      <c r="B1770" s="51" t="s">
        <v>357</v>
      </c>
      <c r="C1770" s="52"/>
      <c r="D1770" s="57" t="s">
        <v>1272</v>
      </c>
      <c r="E1770" s="54"/>
      <c r="F1770" s="55"/>
      <c r="G1770" s="55"/>
      <c r="H1770" s="56"/>
      <c r="J1770" s="11"/>
    </row>
    <row r="1771" spans="1:10">
      <c r="A1771" s="50"/>
      <c r="B1771" s="51" t="s">
        <v>357</v>
      </c>
      <c r="C1771" s="58" t="s">
        <v>18</v>
      </c>
      <c r="D1771" s="53" t="s">
        <v>1273</v>
      </c>
      <c r="E1771" s="54"/>
      <c r="F1771" s="55"/>
      <c r="G1771" s="55"/>
      <c r="H1771" s="56"/>
      <c r="J1771" s="11"/>
    </row>
    <row r="1772" spans="1:10" ht="24">
      <c r="A1772" s="50">
        <f>A1766+1</f>
        <v>940</v>
      </c>
      <c r="B1772" s="136" t="s">
        <v>357</v>
      </c>
      <c r="C1772" s="137" t="s">
        <v>108</v>
      </c>
      <c r="D1772" s="53" t="s">
        <v>1274</v>
      </c>
      <c r="E1772" s="54" t="s">
        <v>46</v>
      </c>
      <c r="F1772" s="15">
        <v>106.2</v>
      </c>
      <c r="G1772" s="15"/>
      <c r="H1772" s="56">
        <f>G1772*F1772</f>
        <v>0</v>
      </c>
      <c r="J1772" s="11"/>
    </row>
    <row r="1773" spans="1:10">
      <c r="A1773" s="108"/>
      <c r="B1773" s="132"/>
      <c r="C1773" s="133"/>
      <c r="D1773" s="204" t="s">
        <v>1275</v>
      </c>
      <c r="E1773" s="199"/>
      <c r="F1773" s="214"/>
      <c r="G1773" s="214"/>
      <c r="H1773" s="200">
        <f>SUM(H1770:H1772)</f>
        <v>0</v>
      </c>
      <c r="J1773" s="11"/>
    </row>
    <row r="1774" spans="1:10">
      <c r="A1774" s="109"/>
      <c r="B1774" s="69"/>
      <c r="C1774" s="154"/>
      <c r="D1774" s="155"/>
      <c r="E1774" s="78"/>
      <c r="F1774" s="156"/>
      <c r="G1774" s="185"/>
      <c r="H1774" s="157"/>
      <c r="J1774" s="11"/>
    </row>
    <row r="1775" spans="1:10">
      <c r="A1775" s="109"/>
      <c r="B1775" s="69"/>
      <c r="C1775" s="154"/>
      <c r="D1775" s="155"/>
      <c r="E1775" s="78"/>
      <c r="F1775" s="156"/>
      <c r="G1775" s="185"/>
      <c r="H1775" s="157"/>
      <c r="J1775" s="11"/>
    </row>
    <row r="1776" spans="1:10" ht="36">
      <c r="A1776" s="215" t="s">
        <v>2599</v>
      </c>
      <c r="B1776" s="216" t="s">
        <v>2600</v>
      </c>
      <c r="C1776" s="217"/>
      <c r="D1776" s="218" t="s">
        <v>2603</v>
      </c>
      <c r="E1776" s="219" t="s">
        <v>1279</v>
      </c>
      <c r="F1776" s="219" t="s">
        <v>1280</v>
      </c>
      <c r="G1776" s="219" t="s">
        <v>1281</v>
      </c>
      <c r="H1776" s="220" t="s">
        <v>1282</v>
      </c>
      <c r="J1776" s="11"/>
    </row>
    <row r="1777" spans="1:10">
      <c r="A1777" s="50">
        <f>A1772+1</f>
        <v>941</v>
      </c>
      <c r="B1777" s="195"/>
      <c r="C1777" s="196"/>
      <c r="D1777" s="197"/>
      <c r="E1777" s="186"/>
      <c r="F1777" s="186"/>
      <c r="G1777" s="186"/>
      <c r="H1777" s="158">
        <f>F1777*G1777</f>
        <v>0</v>
      </c>
      <c r="J1777" s="11"/>
    </row>
    <row r="1778" spans="1:10">
      <c r="A1778" s="50">
        <f>A1777+1</f>
        <v>942</v>
      </c>
      <c r="B1778" s="195"/>
      <c r="C1778" s="196"/>
      <c r="D1778" s="197"/>
      <c r="E1778" s="186"/>
      <c r="F1778" s="186"/>
      <c r="G1778" s="186"/>
      <c r="H1778" s="158">
        <f t="shared" ref="H1778:H1786" si="197">F1778*G1778</f>
        <v>0</v>
      </c>
      <c r="J1778" s="11"/>
    </row>
    <row r="1779" spans="1:10">
      <c r="A1779" s="50">
        <f t="shared" ref="A1779:A1786" si="198">A1778+1</f>
        <v>943</v>
      </c>
      <c r="B1779" s="195"/>
      <c r="C1779" s="196"/>
      <c r="D1779" s="197"/>
      <c r="E1779" s="186"/>
      <c r="F1779" s="186"/>
      <c r="G1779" s="186"/>
      <c r="H1779" s="158">
        <f t="shared" si="197"/>
        <v>0</v>
      </c>
      <c r="J1779" s="11"/>
    </row>
    <row r="1780" spans="1:10">
      <c r="A1780" s="50">
        <f t="shared" si="198"/>
        <v>944</v>
      </c>
      <c r="B1780" s="195"/>
      <c r="C1780" s="196"/>
      <c r="D1780" s="197"/>
      <c r="E1780" s="186"/>
      <c r="F1780" s="186"/>
      <c r="G1780" s="186"/>
      <c r="H1780" s="158">
        <f t="shared" si="197"/>
        <v>0</v>
      </c>
      <c r="J1780" s="11"/>
    </row>
    <row r="1781" spans="1:10">
      <c r="A1781" s="50">
        <f t="shared" si="198"/>
        <v>945</v>
      </c>
      <c r="B1781" s="195"/>
      <c r="C1781" s="196"/>
      <c r="D1781" s="197"/>
      <c r="E1781" s="186"/>
      <c r="F1781" s="186"/>
      <c r="G1781" s="186"/>
      <c r="H1781" s="158">
        <f t="shared" si="197"/>
        <v>0</v>
      </c>
      <c r="J1781" s="11"/>
    </row>
    <row r="1782" spans="1:10">
      <c r="A1782" s="50">
        <f t="shared" si="198"/>
        <v>946</v>
      </c>
      <c r="B1782" s="195"/>
      <c r="C1782" s="196"/>
      <c r="D1782" s="197"/>
      <c r="E1782" s="186"/>
      <c r="F1782" s="186"/>
      <c r="G1782" s="186"/>
      <c r="H1782" s="158">
        <f t="shared" si="197"/>
        <v>0</v>
      </c>
      <c r="J1782" s="11"/>
    </row>
    <row r="1783" spans="1:10">
      <c r="A1783" s="50">
        <f t="shared" si="198"/>
        <v>947</v>
      </c>
      <c r="B1783" s="195"/>
      <c r="C1783" s="196"/>
      <c r="D1783" s="197"/>
      <c r="E1783" s="186"/>
      <c r="F1783" s="186"/>
      <c r="G1783" s="186"/>
      <c r="H1783" s="158">
        <f t="shared" si="197"/>
        <v>0</v>
      </c>
      <c r="J1783" s="11"/>
    </row>
    <row r="1784" spans="1:10">
      <c r="A1784" s="50">
        <f t="shared" si="198"/>
        <v>948</v>
      </c>
      <c r="B1784" s="195"/>
      <c r="C1784" s="196"/>
      <c r="D1784" s="197"/>
      <c r="E1784" s="186"/>
      <c r="F1784" s="186"/>
      <c r="G1784" s="186"/>
      <c r="H1784" s="158">
        <f t="shared" si="197"/>
        <v>0</v>
      </c>
      <c r="J1784" s="11"/>
    </row>
    <row r="1785" spans="1:10">
      <c r="A1785" s="50">
        <f t="shared" si="198"/>
        <v>949</v>
      </c>
      <c r="B1785" s="195"/>
      <c r="C1785" s="196"/>
      <c r="D1785" s="197"/>
      <c r="E1785" s="186"/>
      <c r="F1785" s="186"/>
      <c r="G1785" s="186"/>
      <c r="H1785" s="158">
        <f t="shared" si="197"/>
        <v>0</v>
      </c>
      <c r="J1785" s="11"/>
    </row>
    <row r="1786" spans="1:10">
      <c r="A1786" s="50">
        <f t="shared" si="198"/>
        <v>950</v>
      </c>
      <c r="B1786" s="195"/>
      <c r="C1786" s="196"/>
      <c r="D1786" s="197"/>
      <c r="E1786" s="186"/>
      <c r="F1786" s="186"/>
      <c r="G1786" s="186"/>
      <c r="H1786" s="158">
        <f t="shared" si="197"/>
        <v>0</v>
      </c>
      <c r="J1786" s="11"/>
    </row>
    <row r="1787" spans="1:10">
      <c r="A1787" s="69"/>
      <c r="C1787" s="154"/>
      <c r="D1787" s="161"/>
      <c r="E1787" s="113"/>
      <c r="F1787" s="66"/>
      <c r="G1787" s="159" t="s">
        <v>2601</v>
      </c>
      <c r="H1787" s="160">
        <f>SUM(H1777:H1786)</f>
        <v>0</v>
      </c>
      <c r="J1787" s="11"/>
    </row>
    <row r="1788" spans="1:10">
      <c r="A1788" s="9"/>
      <c r="C1788" s="154"/>
      <c r="D1788" s="155"/>
      <c r="E1788" s="78"/>
      <c r="F1788" s="156"/>
      <c r="G1788" s="156"/>
      <c r="H1788" s="157"/>
      <c r="J1788" s="11"/>
    </row>
    <row r="1789" spans="1:10">
      <c r="A1789" s="69"/>
      <c r="C1789" s="154"/>
      <c r="D1789" s="155"/>
      <c r="E1789" s="78"/>
      <c r="F1789" s="156"/>
      <c r="G1789" s="156"/>
      <c r="H1789" s="157"/>
      <c r="J1789" s="11"/>
    </row>
    <row r="1790" spans="1:10" ht="36">
      <c r="A1790" s="46"/>
      <c r="B1790" s="46"/>
      <c r="C1790" s="162"/>
      <c r="D1790" s="163" t="s">
        <v>1284</v>
      </c>
      <c r="E1790" s="164"/>
      <c r="F1790" s="164"/>
      <c r="G1790" s="164"/>
      <c r="H1790" s="165"/>
      <c r="J1790" s="11"/>
    </row>
    <row r="1791" spans="1:10">
      <c r="A1791" s="46"/>
      <c r="B1791" s="46"/>
      <c r="C1791" s="47"/>
      <c r="D1791" s="35"/>
      <c r="E1791" s="33"/>
      <c r="F1791" s="33"/>
      <c r="G1791" s="33"/>
      <c r="H1791" s="166"/>
      <c r="J1791" s="11"/>
    </row>
    <row r="1792" spans="1:10" ht="30" customHeight="1">
      <c r="A1792" s="167"/>
      <c r="B1792" s="46"/>
      <c r="C1792" s="168"/>
      <c r="D1792" s="169" t="s">
        <v>1285</v>
      </c>
      <c r="E1792" s="170"/>
      <c r="F1792" s="170"/>
      <c r="G1792" s="171"/>
      <c r="H1792" s="172">
        <f>H1744+H1738+H1734+H1730+H1726+H1718+H1722+H1713+H1708+H1702+H1646+H1566+H135+H126+H119+H112+H61+H55+H50+H44+H39+H35+H27+H22+H17</f>
        <v>0</v>
      </c>
      <c r="I1792" s="17"/>
      <c r="J1792" s="11"/>
    </row>
    <row r="1793" spans="1:10" ht="30" customHeight="1">
      <c r="A1793" s="46"/>
      <c r="B1793" s="46"/>
      <c r="C1793" s="162"/>
      <c r="D1793" s="221" t="s">
        <v>1286</v>
      </c>
      <c r="E1793" s="222"/>
      <c r="F1793" s="222"/>
      <c r="G1793" s="223"/>
      <c r="H1793" s="224">
        <f>H67+H72+H97+H107+H146+H150+H163+H167+H171+H178+H185+H205+H209+H213+H218+H228+H236+H243+H250+H1787+H254+H258+H263+H267+H273+H277+H294+H303+H309+H317+H320+H326+H334+H341+H346+H350+H366+H375+H403+H410+H413+H416+H421+H425+H429+H432+H435+H439+H443+H446+H449+H453+H456+H468+H473+H479+H488+H496+H502+H509+H515+H520+H525+H531+H540+H547+H551+H555+H563+H567+H570+H579+H582+H587+H600+H606+H612+H618+H623+H628+H634+H637+H641+H646+H651+H656+H660+H670+H676+H684+H692+H698+H711+H714+H721+H725+H730+H739+H745+H749+H753+H758+H762+H768+H772+H777+H782+H786+H792+H800+H804+H807+H1120+H1369+H1587+H1640+H1651+H1656+H1661+H1667+H1671+H1675+H1679+H1683+H1688+H1692+H1698+H1750+H1755+H1761+H1767+H1773+H1580+H1562+H1549+H1544+H1531+H1522+H1519+H1510+H1505+H1490+H1471+H1436+H1432+H1419+H1415+H1401+H1388+H1385</f>
        <v>0</v>
      </c>
      <c r="I1793" s="17"/>
      <c r="J1793" s="11"/>
    </row>
    <row r="1794" spans="1:10" ht="39" customHeight="1">
      <c r="A1794" s="46"/>
      <c r="B1794" s="46"/>
      <c r="C1794" s="162"/>
      <c r="D1794" s="173" t="s">
        <v>2596</v>
      </c>
      <c r="E1794" s="164"/>
      <c r="F1794" s="164"/>
      <c r="G1794" s="174"/>
      <c r="H1794" s="175">
        <f>H1792+H1793</f>
        <v>0</v>
      </c>
      <c r="I1794" s="17"/>
      <c r="J1794" s="11"/>
    </row>
    <row r="1795" spans="1:10" ht="30" customHeight="1">
      <c r="A1795" s="46"/>
      <c r="B1795" s="46"/>
      <c r="C1795" s="162"/>
      <c r="D1795" s="173" t="s">
        <v>1287</v>
      </c>
      <c r="E1795" s="164"/>
      <c r="F1795" s="164"/>
      <c r="G1795" s="174"/>
      <c r="H1795" s="175">
        <v>9274231.8599999994</v>
      </c>
      <c r="I1795" s="17"/>
      <c r="J1795" s="11"/>
    </row>
    <row r="1796" spans="1:10" ht="30" customHeight="1">
      <c r="A1796" s="46"/>
      <c r="B1796" s="46"/>
      <c r="C1796" s="162"/>
      <c r="D1796" s="173" t="s">
        <v>1288</v>
      </c>
      <c r="E1796" s="164"/>
      <c r="F1796" s="164"/>
      <c r="G1796" s="174"/>
      <c r="H1796" s="176">
        <f>1-(H1794/H1795)</f>
        <v>1</v>
      </c>
      <c r="I1796" s="17"/>
      <c r="J1796" s="11"/>
    </row>
    <row r="1797" spans="1:10" ht="30" customHeight="1">
      <c r="A1797" s="46"/>
      <c r="B1797" s="46"/>
      <c r="C1797" s="162"/>
      <c r="D1797" s="173" t="s">
        <v>1289</v>
      </c>
      <c r="E1797" s="164"/>
      <c r="F1797" s="164"/>
      <c r="G1797" s="174"/>
      <c r="H1797" s="175">
        <f>H1635</f>
        <v>169364.63999999998</v>
      </c>
      <c r="I1797" s="17"/>
      <c r="J1797" s="11"/>
    </row>
    <row r="1798" spans="1:10" ht="41.25" customHeight="1">
      <c r="A1798" s="46"/>
      <c r="B1798" s="46"/>
      <c r="C1798" s="162"/>
      <c r="D1798" s="177" t="s">
        <v>2597</v>
      </c>
      <c r="E1798" s="178"/>
      <c r="F1798" s="178"/>
      <c r="G1798" s="179"/>
      <c r="H1798" s="175">
        <f>H1794+H1797</f>
        <v>169364.63999999998</v>
      </c>
      <c r="I1798" s="17"/>
      <c r="J1798" s="11"/>
    </row>
    <row r="1799" spans="1:10">
      <c r="A1799" s="9"/>
      <c r="D1799" s="2"/>
      <c r="E1799" s="1"/>
      <c r="F1799" s="1"/>
      <c r="G1799" s="1"/>
      <c r="H1799" s="31"/>
      <c r="I1799" s="17"/>
      <c r="J1799" s="11"/>
    </row>
    <row r="1800" spans="1:10">
      <c r="A1800" s="9"/>
      <c r="D1800" s="2"/>
      <c r="E1800" s="1"/>
      <c r="F1800" s="1"/>
      <c r="G1800" s="1"/>
      <c r="H1800" s="31"/>
      <c r="I1800" s="17"/>
    </row>
    <row r="1801" spans="1:10">
      <c r="A1801" s="9"/>
      <c r="D1801" s="22" t="s">
        <v>1290</v>
      </c>
      <c r="E1801" s="1"/>
      <c r="F1801" s="1"/>
      <c r="G1801" s="1"/>
      <c r="H1801" s="31"/>
      <c r="I1801" s="17"/>
    </row>
    <row r="1802" spans="1:10">
      <c r="A1802" s="9"/>
      <c r="D1802" s="2"/>
      <c r="E1802" s="1"/>
      <c r="F1802" s="1"/>
      <c r="G1802" s="1"/>
      <c r="H1802" s="31"/>
      <c r="I1802" s="17"/>
    </row>
    <row r="1803" spans="1:10" ht="30" customHeight="1">
      <c r="A1803" s="9"/>
      <c r="D1803" s="21" t="s">
        <v>1291</v>
      </c>
      <c r="E1803" s="23"/>
      <c r="F1803" s="23"/>
      <c r="G1803" s="23"/>
      <c r="H1803" s="32"/>
      <c r="I1803" s="17"/>
    </row>
    <row r="1804" spans="1:10" ht="30" customHeight="1">
      <c r="A1804" s="9"/>
      <c r="D1804" s="2"/>
      <c r="E1804" s="1"/>
      <c r="F1804" s="1"/>
      <c r="G1804" s="1"/>
      <c r="H1804" s="31"/>
      <c r="I1804" s="17"/>
    </row>
    <row r="1805" spans="1:10" ht="30" customHeight="1">
      <c r="A1805" s="9"/>
      <c r="D1805" s="21" t="s">
        <v>1292</v>
      </c>
      <c r="E1805" s="23"/>
      <c r="F1805" s="23"/>
      <c r="G1805" s="23"/>
      <c r="H1805" s="32"/>
      <c r="I1805" s="17"/>
    </row>
    <row r="1806" spans="1:10" ht="30" customHeight="1">
      <c r="A1806" s="9"/>
      <c r="D1806" s="2"/>
      <c r="E1806" s="1"/>
      <c r="F1806" s="1"/>
      <c r="G1806" s="1"/>
      <c r="H1806" s="31"/>
      <c r="I1806" s="17"/>
    </row>
    <row r="1807" spans="1:10" ht="30" customHeight="1">
      <c r="A1807" s="9"/>
      <c r="D1807" s="21" t="s">
        <v>1293</v>
      </c>
      <c r="E1807" s="23"/>
      <c r="F1807" s="23"/>
      <c r="G1807" s="23"/>
      <c r="H1807" s="32"/>
      <c r="I1807" s="17"/>
    </row>
    <row r="1808" spans="1:10" ht="30" customHeight="1">
      <c r="A1808" s="9"/>
      <c r="D1808" s="2"/>
      <c r="E1808" s="1"/>
      <c r="F1808" s="1"/>
      <c r="G1808" s="1"/>
      <c r="H1808" s="31"/>
      <c r="I1808" s="17"/>
    </row>
    <row r="1809" spans="1:9" ht="30" customHeight="1">
      <c r="A1809" s="9"/>
      <c r="D1809" s="21" t="s">
        <v>1293</v>
      </c>
      <c r="E1809" s="23"/>
      <c r="F1809" s="23"/>
      <c r="G1809" s="23"/>
      <c r="H1809" s="32"/>
      <c r="I1809" s="17"/>
    </row>
    <row r="1810" spans="1:9" ht="30" customHeight="1">
      <c r="A1810" s="9"/>
      <c r="D1810" s="2"/>
      <c r="E1810" s="1"/>
      <c r="F1810" s="1"/>
      <c r="G1810" s="1"/>
      <c r="H1810" s="31"/>
    </row>
    <row r="1811" spans="1:9" ht="30" customHeight="1">
      <c r="A1811" s="9"/>
      <c r="D1811" s="21" t="s">
        <v>1293</v>
      </c>
      <c r="E1811" s="23"/>
      <c r="F1811" s="23"/>
      <c r="G1811" s="23"/>
      <c r="H1811" s="32"/>
    </row>
    <row r="1812" spans="1:9" ht="30" customHeight="1">
      <c r="A1812" s="9"/>
      <c r="D1812" s="2"/>
      <c r="E1812" s="1"/>
      <c r="F1812" s="1"/>
      <c r="G1812" s="1"/>
      <c r="H1812" s="31"/>
    </row>
    <row r="1813" spans="1:9" ht="30" customHeight="1">
      <c r="A1813" s="9"/>
      <c r="D1813" s="21" t="s">
        <v>1293</v>
      </c>
      <c r="E1813" s="23"/>
      <c r="F1813" s="23"/>
      <c r="G1813" s="23"/>
      <c r="H1813" s="32"/>
    </row>
    <row r="1814" spans="1:9" ht="30" customHeight="1">
      <c r="D1814" s="2"/>
      <c r="E1814" s="1"/>
      <c r="F1814" s="1"/>
      <c r="G1814" s="1"/>
      <c r="H1814" s="31"/>
    </row>
    <row r="1815" spans="1:9" ht="30" customHeight="1">
      <c r="D1815" s="21" t="s">
        <v>1293</v>
      </c>
      <c r="E1815" s="23"/>
      <c r="F1815" s="23"/>
      <c r="G1815" s="23"/>
      <c r="H1815" s="32"/>
    </row>
  </sheetData>
  <sheetProtection password="DB7F" sheet="1" objects="1" scenarios="1" formatCells="0" formatColumns="0" formatRows="0" insertColumns="0" insertRows="0" insertHyperlinks="0" deleteColumns="0" deleteRows="0" sort="0" autoFilter="0" pivotTables="0"/>
  <mergeCells count="5">
    <mergeCell ref="I86:J86"/>
    <mergeCell ref="I85:J85"/>
    <mergeCell ref="A2:H2"/>
    <mergeCell ref="A4:H4"/>
    <mergeCell ref="B8:C8"/>
  </mergeCells>
  <pageMargins left="0.25" right="0.25" top="0.75" bottom="0.75" header="0.3" footer="0.3"/>
  <pageSetup paperSize="9" scale="80" orientation="portrait" horizontalDpi="300" verticalDpi="300" r:id="rId1"/>
  <headerFooter>
    <oddFooter>&amp;CSeite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User-04</dc:creator>
  <cp:lastModifiedBy>User-07</cp:lastModifiedBy>
  <cp:lastPrinted>2013-12-03T14:43:44Z</cp:lastPrinted>
  <dcterms:created xsi:type="dcterms:W3CDTF">2013-11-29T14:34:04Z</dcterms:created>
  <dcterms:modified xsi:type="dcterms:W3CDTF">2014-02-03T16:44:12Z</dcterms:modified>
</cp:coreProperties>
</file>