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codeName="DieseArbeitsmappe" defaultThemeVersion="124226"/>
  <mc:AlternateContent xmlns:mc="http://schemas.openxmlformats.org/markup-compatibility/2006">
    <mc:Choice Requires="x15">
      <x15ac:absPath xmlns:x15ac="http://schemas.microsoft.com/office/spreadsheetml/2010/11/ac" url="https://studioingegneriabenussi-my.sharepoint.com/personal/giovanni_studioingegneriabenussi_onmicrosoft_com/Documents/LAVORI/COSTRUZIONI STRADE/SS49 della Pusteria/KM 59+200 INCROCIO DOBBIACO/PROGETTO/PROGETTO ESECUTIVO/COMPUTO MAGGIO 2021/"/>
    </mc:Choice>
  </mc:AlternateContent>
  <xr:revisionPtr revIDLastSave="22" documentId="8_{7CAB2DCC-F1A4-4848-A26D-BBF84684295C}" xr6:coauthVersionLast="46" xr6:coauthVersionMax="46" xr10:uidLastSave="{4BD863C4-5A1E-4752-B315-CEFC1B5376DF}"/>
  <bookViews>
    <workbookView xWindow="-120" yWindow="-120" windowWidth="19440" windowHeight="15150" xr2:uid="{00000000-000D-0000-FFFF-FFFF00000000}"/>
  </bookViews>
  <sheets>
    <sheet name="ANGEBOT" sheetId="7" r:id="rId1"/>
    <sheet name="Aufmaß" sheetId="1" r:id="rId2"/>
    <sheet name="Pauschal" sheetId="3" r:id="rId3"/>
    <sheet name="Sicherheitsmaßnahmen" sheetId="8" r:id="rId4"/>
    <sheet name="Comuni" sheetId="4" state="hidden" r:id="rId5"/>
  </sheets>
  <definedNames>
    <definedName name="codice">#REF!</definedName>
    <definedName name="Comuni">Comuni!$A$2:$A$118</definedName>
    <definedName name="dislocazione">Comuni!$F$4:$F$9</definedName>
    <definedName name="Gemeinden">Comuni!$B$2:$B$118</definedName>
    <definedName name="Verlegung">Comuni!$G$4:$G$9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8" i="7" l="1"/>
  <c r="E36" i="7"/>
  <c r="E35" i="7"/>
  <c r="H209" i="1"/>
  <c r="I209" i="1"/>
  <c r="I238" i="1"/>
  <c r="H238" i="1"/>
  <c r="I236" i="1"/>
  <c r="H236" i="1"/>
  <c r="I234" i="1"/>
  <c r="H234" i="1"/>
  <c r="I233" i="1"/>
  <c r="H233" i="1"/>
  <c r="I231" i="1"/>
  <c r="H231" i="1"/>
  <c r="I230" i="1"/>
  <c r="H230" i="1"/>
  <c r="I228" i="1"/>
  <c r="H228" i="1"/>
  <c r="I227" i="1"/>
  <c r="H227" i="1"/>
  <c r="I225" i="1"/>
  <c r="H225" i="1"/>
  <c r="I224" i="1"/>
  <c r="H224" i="1"/>
  <c r="I222" i="1"/>
  <c r="H222" i="1"/>
  <c r="I220" i="1"/>
  <c r="H220" i="1"/>
  <c r="I218" i="1"/>
  <c r="H218" i="1"/>
  <c r="I216" i="1"/>
  <c r="H216" i="1"/>
  <c r="I214" i="1"/>
  <c r="H214" i="1"/>
  <c r="I213" i="1"/>
  <c r="H213" i="1"/>
  <c r="I211" i="1"/>
  <c r="H211" i="1"/>
  <c r="I207" i="1"/>
  <c r="H207" i="1"/>
  <c r="I206" i="1"/>
  <c r="H206" i="1"/>
  <c r="I204" i="1"/>
  <c r="H204" i="1"/>
  <c r="I203" i="1"/>
  <c r="H203" i="1"/>
  <c r="I201" i="1"/>
  <c r="H201" i="1"/>
  <c r="I200" i="1"/>
  <c r="H200" i="1"/>
  <c r="I198" i="1"/>
  <c r="H198" i="1"/>
  <c r="I196" i="1"/>
  <c r="H196" i="1"/>
  <c r="I195" i="1"/>
  <c r="H195" i="1"/>
  <c r="I193" i="1"/>
  <c r="H193" i="1"/>
  <c r="I192" i="1"/>
  <c r="H192" i="1"/>
  <c r="I190" i="1"/>
  <c r="H190" i="1"/>
  <c r="I189" i="1"/>
  <c r="H189" i="1"/>
  <c r="I187" i="1"/>
  <c r="H187" i="1"/>
  <c r="I186" i="1"/>
  <c r="H186" i="1"/>
  <c r="I184" i="1"/>
  <c r="H184" i="1"/>
  <c r="I182" i="1"/>
  <c r="H182" i="1"/>
  <c r="I181" i="1"/>
  <c r="H181" i="1"/>
  <c r="I179" i="1"/>
  <c r="H179" i="1"/>
  <c r="I177" i="1"/>
  <c r="H177" i="1"/>
  <c r="I176" i="1"/>
  <c r="H176" i="1"/>
  <c r="I174" i="1"/>
  <c r="H174" i="1"/>
  <c r="I172" i="1"/>
  <c r="H172" i="1"/>
  <c r="I171" i="1"/>
  <c r="H171" i="1"/>
  <c r="I169" i="1"/>
  <c r="H169" i="1"/>
  <c r="I167" i="1"/>
  <c r="H167" i="1"/>
  <c r="I166" i="1"/>
  <c r="H166" i="1"/>
  <c r="I164" i="1"/>
  <c r="H164" i="1"/>
  <c r="I162" i="1"/>
  <c r="H162" i="1"/>
  <c r="I160" i="1"/>
  <c r="H160" i="1"/>
  <c r="I158" i="1"/>
  <c r="H158" i="1"/>
  <c r="I156" i="1"/>
  <c r="H156" i="1"/>
  <c r="I155" i="1"/>
  <c r="H155" i="1"/>
  <c r="I153" i="1"/>
  <c r="H153" i="1"/>
  <c r="I151" i="1"/>
  <c r="H151" i="1"/>
  <c r="I149" i="1"/>
  <c r="H149" i="1"/>
  <c r="I148" i="1"/>
  <c r="H148" i="1"/>
  <c r="I146" i="1"/>
  <c r="H146" i="1"/>
  <c r="I145" i="1"/>
  <c r="H145" i="1"/>
  <c r="I143" i="1"/>
  <c r="H143" i="1"/>
  <c r="I142" i="1"/>
  <c r="H142" i="1"/>
  <c r="I140" i="1"/>
  <c r="H140" i="1"/>
  <c r="I139" i="1"/>
  <c r="H139" i="1"/>
  <c r="I137" i="1"/>
  <c r="H137" i="1"/>
  <c r="I135" i="1"/>
  <c r="H135" i="1"/>
  <c r="I133" i="1"/>
  <c r="H133" i="1"/>
  <c r="I132" i="1"/>
  <c r="H132" i="1"/>
  <c r="I130" i="1"/>
  <c r="H130" i="1"/>
  <c r="I129" i="1"/>
  <c r="H129" i="1"/>
  <c r="I127" i="1"/>
  <c r="H127" i="1"/>
  <c r="I125" i="1"/>
  <c r="H125" i="1"/>
  <c r="I124" i="1"/>
  <c r="H124" i="1"/>
  <c r="I122" i="1"/>
  <c r="H122" i="1"/>
  <c r="I120" i="1"/>
  <c r="H120" i="1"/>
  <c r="I119" i="1"/>
  <c r="H119" i="1"/>
  <c r="I117" i="1"/>
  <c r="H117" i="1"/>
  <c r="I116" i="1"/>
  <c r="H116" i="1"/>
  <c r="I114" i="1"/>
  <c r="H114" i="1"/>
  <c r="I113" i="1"/>
  <c r="H113" i="1"/>
  <c r="I111" i="1"/>
  <c r="H111" i="1"/>
  <c r="I110" i="1"/>
  <c r="H110" i="1"/>
  <c r="I108" i="1"/>
  <c r="H108" i="1"/>
  <c r="I107" i="1"/>
  <c r="H107" i="1"/>
  <c r="I105" i="1"/>
  <c r="H105" i="1"/>
  <c r="I104" i="1"/>
  <c r="H104" i="1"/>
  <c r="I102" i="1"/>
  <c r="H102" i="1"/>
  <c r="I100" i="1"/>
  <c r="H100" i="1"/>
  <c r="I98" i="1"/>
  <c r="H98" i="1"/>
  <c r="I97" i="1"/>
  <c r="H97" i="1"/>
  <c r="I95" i="1"/>
  <c r="H95" i="1"/>
  <c r="I94" i="1"/>
  <c r="H94" i="1"/>
  <c r="I92" i="1"/>
  <c r="H92" i="1"/>
  <c r="I90" i="1"/>
  <c r="H90" i="1"/>
  <c r="I89" i="1"/>
  <c r="H89" i="1"/>
  <c r="I87" i="1"/>
  <c r="H87" i="1"/>
  <c r="I86" i="1"/>
  <c r="H86" i="1"/>
  <c r="I84" i="1"/>
  <c r="H84" i="1"/>
  <c r="I83" i="1"/>
  <c r="H83" i="1"/>
  <c r="I81" i="1"/>
  <c r="H81" i="1"/>
  <c r="I80" i="1"/>
  <c r="H80" i="1"/>
  <c r="I78" i="1"/>
  <c r="H78" i="1"/>
  <c r="I77" i="1"/>
  <c r="H77" i="1"/>
  <c r="I75" i="1"/>
  <c r="H75" i="1"/>
  <c r="I73" i="1"/>
  <c r="H73" i="1"/>
  <c r="I72" i="1"/>
  <c r="H72" i="1"/>
  <c r="I70" i="1"/>
  <c r="H70" i="1"/>
  <c r="I69" i="1"/>
  <c r="H69" i="1"/>
  <c r="I67" i="1"/>
  <c r="H67" i="1"/>
  <c r="I65" i="1"/>
  <c r="H65" i="1"/>
  <c r="I64" i="1"/>
  <c r="H64" i="1"/>
  <c r="I62" i="1"/>
  <c r="H62" i="1"/>
  <c r="I61" i="1"/>
  <c r="H61" i="1"/>
  <c r="I59" i="1"/>
  <c r="H59" i="1"/>
  <c r="I58" i="1"/>
  <c r="H58" i="1"/>
  <c r="I56" i="1"/>
  <c r="H56" i="1"/>
  <c r="I54" i="1"/>
  <c r="H54" i="1"/>
  <c r="I53" i="1"/>
  <c r="H53" i="1"/>
  <c r="I51" i="1"/>
  <c r="H51" i="1"/>
  <c r="I49" i="1"/>
  <c r="H49" i="1"/>
  <c r="I47" i="1"/>
  <c r="H47" i="1"/>
  <c r="I45" i="1"/>
  <c r="H45" i="1"/>
  <c r="I44" i="1"/>
  <c r="H44" i="1"/>
  <c r="I42" i="1"/>
  <c r="H42" i="1"/>
  <c r="I41" i="1"/>
  <c r="H41" i="1"/>
  <c r="I39" i="1"/>
  <c r="H39" i="1"/>
  <c r="I37" i="1"/>
  <c r="H37" i="1"/>
  <c r="I35" i="1"/>
  <c r="H35" i="1"/>
  <c r="I34" i="1"/>
  <c r="H34" i="1"/>
  <c r="I32" i="1"/>
  <c r="H32" i="1"/>
  <c r="I30" i="1"/>
  <c r="H30" i="1"/>
  <c r="I29" i="1"/>
  <c r="H29" i="1"/>
  <c r="I27" i="1"/>
  <c r="H27" i="1"/>
  <c r="I26" i="1"/>
  <c r="H26" i="1"/>
  <c r="I24" i="1"/>
  <c r="H24" i="1"/>
  <c r="I22" i="1"/>
  <c r="H22" i="1"/>
  <c r="I20" i="1"/>
  <c r="H20" i="1"/>
  <c r="I18" i="1"/>
  <c r="H18" i="1"/>
  <c r="H40" i="8"/>
  <c r="H38" i="8"/>
  <c r="H36" i="8"/>
  <c r="H34" i="8"/>
  <c r="H32" i="8"/>
  <c r="H30" i="8"/>
  <c r="H28" i="8"/>
  <c r="H26" i="8"/>
  <c r="H24" i="8"/>
  <c r="H22" i="8"/>
  <c r="H20" i="8"/>
  <c r="H18" i="8"/>
  <c r="H16" i="8"/>
  <c r="H6" i="8" s="1"/>
  <c r="E39" i="7" s="1"/>
  <c r="H76" i="8"/>
  <c r="H74" i="8"/>
  <c r="H71" i="8"/>
  <c r="H69" i="8"/>
  <c r="H66" i="8"/>
  <c r="H64" i="8"/>
  <c r="H61" i="8"/>
  <c r="H58" i="8"/>
  <c r="H55" i="8"/>
  <c r="H53" i="8"/>
  <c r="H50" i="8"/>
  <c r="H48" i="8"/>
  <c r="H45" i="8"/>
  <c r="H43" i="8"/>
  <c r="H18" i="3"/>
  <c r="H19" i="3"/>
  <c r="H17" i="3"/>
  <c r="H6" i="3" s="1"/>
  <c r="H7" i="1"/>
  <c r="H8" i="3"/>
  <c r="H9" i="3" s="1"/>
  <c r="D9" i="3" s="1"/>
  <c r="I18" i="3"/>
  <c r="I19" i="3"/>
  <c r="I17" i="3"/>
  <c r="A29" i="1"/>
  <c r="A26" i="1"/>
  <c r="A94" i="1"/>
  <c r="A77" i="1"/>
  <c r="A181" i="1"/>
  <c r="A53" i="1"/>
  <c r="A25" i="8"/>
  <c r="A60" i="8"/>
  <c r="A15" i="8"/>
  <c r="A47" i="8"/>
  <c r="A39" i="8"/>
  <c r="A176" i="1"/>
  <c r="A195" i="1"/>
  <c r="A206" i="1"/>
  <c r="A155" i="1"/>
  <c r="A89" i="1"/>
  <c r="A73" i="8"/>
  <c r="A65" i="8"/>
  <c r="A51" i="8"/>
  <c r="A70" i="8"/>
  <c r="A41" i="8"/>
  <c r="A189" i="1"/>
  <c r="A124" i="1"/>
  <c r="A19" i="3"/>
  <c r="A27" i="8"/>
  <c r="A186" i="1"/>
  <c r="A213" i="1"/>
  <c r="A18" i="3"/>
  <c r="A35" i="8"/>
  <c r="A61" i="1"/>
  <c r="A64" i="1"/>
  <c r="A21" i="8"/>
  <c r="A54" i="8"/>
  <c r="A41" i="1"/>
  <c r="A110" i="1"/>
  <c r="A62" i="8"/>
  <c r="A224" i="1"/>
  <c r="A75" i="8"/>
  <c r="A148" i="1"/>
  <c r="A145" i="1"/>
  <c r="A83" i="1"/>
  <c r="A192" i="1"/>
  <c r="A200" i="1"/>
  <c r="A97" i="1"/>
  <c r="A80" i="1"/>
  <c r="A17" i="8"/>
  <c r="A59" i="8"/>
  <c r="A77" i="8"/>
  <c r="A56" i="8"/>
  <c r="A42" i="8"/>
  <c r="A113" i="1"/>
  <c r="A116" i="1"/>
  <c r="A34" i="1"/>
  <c r="A46" i="8"/>
  <c r="A29" i="8"/>
  <c r="A37" i="8"/>
  <c r="A104" i="1"/>
  <c r="A107" i="1"/>
  <c r="A203" i="1"/>
  <c r="A52" i="8"/>
  <c r="A68" i="8"/>
  <c r="A49" i="8"/>
  <c r="A44" i="1"/>
  <c r="A119" i="1"/>
  <c r="A17" i="3"/>
  <c r="A33" i="8"/>
  <c r="A233" i="1"/>
  <c r="A132" i="1"/>
  <c r="A63" i="8"/>
  <c r="A23" i="8"/>
  <c r="A227" i="1"/>
  <c r="A129" i="1"/>
  <c r="A67" i="8"/>
  <c r="A31" i="8"/>
  <c r="A142" i="1"/>
  <c r="A166" i="1"/>
  <c r="A72" i="8"/>
  <c r="A58" i="1"/>
  <c r="A44" i="8"/>
  <c r="A57" i="8"/>
  <c r="A86" i="1"/>
  <c r="A230" i="1"/>
  <c r="A19" i="8"/>
  <c r="A139" i="1"/>
  <c r="A72" i="1"/>
  <c r="A69" i="1"/>
  <c r="H6" i="1" l="1"/>
  <c r="H7" i="3"/>
  <c r="E37" i="7" l="1"/>
  <c r="E40" i="7" s="1"/>
  <c r="H8" i="1"/>
  <c r="D8" i="1" s="1"/>
</calcChain>
</file>

<file path=xl/sharedStrings.xml><?xml version="1.0" encoding="utf-8"?>
<sst xmlns="http://schemas.openxmlformats.org/spreadsheetml/2006/main" count="887" uniqueCount="640">
  <si>
    <t>Comune</t>
  </si>
  <si>
    <t>Abtei</t>
  </si>
  <si>
    <t>Aldino</t>
  </si>
  <si>
    <t>cantiere raggiungibile da viabilitá principale</t>
  </si>
  <si>
    <t>Ahrntal</t>
  </si>
  <si>
    <t>Andriano</t>
  </si>
  <si>
    <r>
      <t xml:space="preserve">cantiere raggiungibile da viabilitá </t>
    </r>
    <r>
      <rPr>
        <sz val="11"/>
        <rFont val="Calibri"/>
        <family val="2"/>
      </rPr>
      <t>secondaria</t>
    </r>
  </si>
  <si>
    <t>Aldein</t>
  </si>
  <si>
    <t>Anterivo</t>
  </si>
  <si>
    <t>in zona disagiata (altitudine, difficoltá di accesso)</t>
  </si>
  <si>
    <t>Algund</t>
  </si>
  <si>
    <t>in centro abitato</t>
  </si>
  <si>
    <t>Altrei</t>
  </si>
  <si>
    <t>Avelengo</t>
  </si>
  <si>
    <t>fuori centro abitato</t>
  </si>
  <si>
    <t>Andrian</t>
  </si>
  <si>
    <t>Badia</t>
  </si>
  <si>
    <t>Auer</t>
  </si>
  <si>
    <t>Barbiano</t>
  </si>
  <si>
    <t>Barbian</t>
  </si>
  <si>
    <t>Bolzano</t>
  </si>
  <si>
    <t>Bozen</t>
  </si>
  <si>
    <t>Braies</t>
  </si>
  <si>
    <t>erreichbar über Hauptstraßen</t>
  </si>
  <si>
    <t>Branzoll</t>
  </si>
  <si>
    <t>Brennero</t>
  </si>
  <si>
    <t>erreichbar über Nebenstraßen</t>
  </si>
  <si>
    <t>Brenner</t>
  </si>
  <si>
    <t>Bressanone</t>
  </si>
  <si>
    <t>im Notstandsgebiet (Höhe, Schwierigkeiten beim Zugang)</t>
  </si>
  <si>
    <t>Brixen</t>
  </si>
  <si>
    <t>Bronzolo</t>
  </si>
  <si>
    <t>innerhalb der Ortschaft</t>
  </si>
  <si>
    <t>Bruneck</t>
  </si>
  <si>
    <t>Brunico</t>
  </si>
  <si>
    <t>außerhalb der Ortschaft</t>
  </si>
  <si>
    <t>Burgstall</t>
  </si>
  <si>
    <t>Caines</t>
  </si>
  <si>
    <t>Deutschnofen</t>
  </si>
  <si>
    <t>Campo di Trens</t>
  </si>
  <si>
    <t>Campo Tures</t>
  </si>
  <si>
    <t>Enneberg</t>
  </si>
  <si>
    <t>Castelbello-Ciardes</t>
  </si>
  <si>
    <t>Castelrotto</t>
  </si>
  <si>
    <t>Feldthurns</t>
  </si>
  <si>
    <t>Cermes</t>
  </si>
  <si>
    <t>Franzensfeste</t>
  </si>
  <si>
    <t>Chienes</t>
  </si>
  <si>
    <t>Freienfeld</t>
  </si>
  <si>
    <t>Chiusa</t>
  </si>
  <si>
    <t>Gais</t>
  </si>
  <si>
    <t>Cornedo all'Isarco</t>
  </si>
  <si>
    <t>Gargazon</t>
  </si>
  <si>
    <t>Glurns</t>
  </si>
  <si>
    <t>Corvara in Badia</t>
  </si>
  <si>
    <t>Gsies</t>
  </si>
  <si>
    <t>Hafling</t>
  </si>
  <si>
    <t>Dobbiaco</t>
  </si>
  <si>
    <t>Innichen</t>
  </si>
  <si>
    <t>Egna</t>
  </si>
  <si>
    <t>Jenesien</t>
  </si>
  <si>
    <t>Falzes</t>
  </si>
  <si>
    <t>Fiè allo Sciliar</t>
  </si>
  <si>
    <t>Karneid</t>
  </si>
  <si>
    <t>Fortezza</t>
  </si>
  <si>
    <t>Kastelbell-Tschars</t>
  </si>
  <si>
    <t>Funes</t>
  </si>
  <si>
    <t>Kastelruth</t>
  </si>
  <si>
    <t>Kiens</t>
  </si>
  <si>
    <t>Gargazzone</t>
  </si>
  <si>
    <t>Klausen</t>
  </si>
  <si>
    <t>Glorenza</t>
  </si>
  <si>
    <t>Kuens</t>
  </si>
  <si>
    <t>La Valle</t>
  </si>
  <si>
    <t>Laces</t>
  </si>
  <si>
    <t>Lagundo</t>
  </si>
  <si>
    <t>Laas</t>
  </si>
  <si>
    <t>Laion</t>
  </si>
  <si>
    <t>Lajen</t>
  </si>
  <si>
    <t>Laives</t>
  </si>
  <si>
    <t>Lana</t>
  </si>
  <si>
    <t>Latsch</t>
  </si>
  <si>
    <t>Lasa</t>
  </si>
  <si>
    <t>Laurein</t>
  </si>
  <si>
    <t>Lauregno</t>
  </si>
  <si>
    <t>Leifers</t>
  </si>
  <si>
    <t>Luson</t>
  </si>
  <si>
    <t>Lüsen</t>
  </si>
  <si>
    <t>Malles Venosta</t>
  </si>
  <si>
    <t>Marebbe</t>
  </si>
  <si>
    <t>Marling</t>
  </si>
  <si>
    <t>Marlengo</t>
  </si>
  <si>
    <t>Martell</t>
  </si>
  <si>
    <t>Martello</t>
  </si>
  <si>
    <t>Meran</t>
  </si>
  <si>
    <t>Meltina</t>
  </si>
  <si>
    <t>Mölten</t>
  </si>
  <si>
    <t>Merano</t>
  </si>
  <si>
    <t>Montan</t>
  </si>
  <si>
    <t>Monguelfo-Tesido</t>
  </si>
  <si>
    <t>Moos in Passeier</t>
  </si>
  <si>
    <t>Montagna</t>
  </si>
  <si>
    <t>Mühlbach</t>
  </si>
  <si>
    <t>Moso in Passiria</t>
  </si>
  <si>
    <t>Mühlwald</t>
  </si>
  <si>
    <t>Nalles</t>
  </si>
  <si>
    <t>Nals</t>
  </si>
  <si>
    <t>Naturno</t>
  </si>
  <si>
    <t>Naturns</t>
  </si>
  <si>
    <t>Naz-Sciaves</t>
  </si>
  <si>
    <t>Natz-Schabs</t>
  </si>
  <si>
    <t>Nova Levante</t>
  </si>
  <si>
    <t>Neumarkt</t>
  </si>
  <si>
    <t>Nova Ponente</t>
  </si>
  <si>
    <t>Niederdorf</t>
  </si>
  <si>
    <t>Ora</t>
  </si>
  <si>
    <t>Olang</t>
  </si>
  <si>
    <t>Ortisei</t>
  </si>
  <si>
    <t>Partschins</t>
  </si>
  <si>
    <t>Parcines</t>
  </si>
  <si>
    <t>Percha</t>
  </si>
  <si>
    <t>Perca</t>
  </si>
  <si>
    <t>Pfalzen</t>
  </si>
  <si>
    <t>Plaus</t>
  </si>
  <si>
    <t>Pfatten</t>
  </si>
  <si>
    <t>Ponte Gardena</t>
  </si>
  <si>
    <t>Pfitsch</t>
  </si>
  <si>
    <t>Postal</t>
  </si>
  <si>
    <t>Prato allo Stelvio</t>
  </si>
  <si>
    <t>Prad am Stilfserjoch</t>
  </si>
  <si>
    <t>Predoi</t>
  </si>
  <si>
    <t>Prags</t>
  </si>
  <si>
    <t>Proves</t>
  </si>
  <si>
    <t>Prettau</t>
  </si>
  <si>
    <t>Racines</t>
  </si>
  <si>
    <t>Proveis</t>
  </si>
  <si>
    <t>Rasen-Antholz</t>
  </si>
  <si>
    <t>Renon</t>
  </si>
  <si>
    <t>Ratschings</t>
  </si>
  <si>
    <t>Rifiano</t>
  </si>
  <si>
    <t>Riffian</t>
  </si>
  <si>
    <t>Rio di Pusteria</t>
  </si>
  <si>
    <t>Ritten</t>
  </si>
  <si>
    <t>Rodengo</t>
  </si>
  <si>
    <t>Rodeneck</t>
  </si>
  <si>
    <t>Salorno</t>
  </si>
  <si>
    <t>Salurn</t>
  </si>
  <si>
    <t>San Candido</t>
  </si>
  <si>
    <t>Sand in Taufers</t>
  </si>
  <si>
    <t>Sarntal</t>
  </si>
  <si>
    <t>Schenna</t>
  </si>
  <si>
    <t>Schlanders</t>
  </si>
  <si>
    <t>Schluderns</t>
  </si>
  <si>
    <t>Schnals</t>
  </si>
  <si>
    <t>Sexten</t>
  </si>
  <si>
    <t>St. Christina in Gröden</t>
  </si>
  <si>
    <t>Sarentino</t>
  </si>
  <si>
    <t>St. Leonhard in Passeier</t>
  </si>
  <si>
    <t>Scena</t>
  </si>
  <si>
    <t>St. Lorenzen</t>
  </si>
  <si>
    <t>Selva dei Molini</t>
  </si>
  <si>
    <t>St. Martin in Passeier</t>
  </si>
  <si>
    <t>St. Martin in Thurn</t>
  </si>
  <si>
    <t>Senales</t>
  </si>
  <si>
    <t>St. Pankraz</t>
  </si>
  <si>
    <t>St. Ulrich in Gröden</t>
  </si>
  <si>
    <t>Sesto</t>
  </si>
  <si>
    <t>Sterzing</t>
  </si>
  <si>
    <t>Silandro</t>
  </si>
  <si>
    <t>Stilfs</t>
  </si>
  <si>
    <t>Sluderno</t>
  </si>
  <si>
    <t>Taufers im Münstertal</t>
  </si>
  <si>
    <t>Stelvio</t>
  </si>
  <si>
    <t>Terenten</t>
  </si>
  <si>
    <t>Terento</t>
  </si>
  <si>
    <t>Terlan</t>
  </si>
  <si>
    <t>Terlano</t>
  </si>
  <si>
    <t>Tiers</t>
  </si>
  <si>
    <t>Tisens</t>
  </si>
  <si>
    <t>Tesimo</t>
  </si>
  <si>
    <t>Toblach</t>
  </si>
  <si>
    <t>Tires</t>
  </si>
  <si>
    <t>Tirolo</t>
  </si>
  <si>
    <t>Truden im Naturpark</t>
  </si>
  <si>
    <t>Tscherms</t>
  </si>
  <si>
    <t>Tubre</t>
  </si>
  <si>
    <t>Ulten</t>
  </si>
  <si>
    <t>Ultimo</t>
  </si>
  <si>
    <t>Vadena</t>
  </si>
  <si>
    <t>Vahrn</t>
  </si>
  <si>
    <t>Val di Vizze</t>
  </si>
  <si>
    <t>Villanders</t>
  </si>
  <si>
    <t>Valdaora</t>
  </si>
  <si>
    <t>Valle Aurina</t>
  </si>
  <si>
    <t>Vintl</t>
  </si>
  <si>
    <t>Valle di Casies</t>
  </si>
  <si>
    <t>Völs am Schlern</t>
  </si>
  <si>
    <t>Vandoies</t>
  </si>
  <si>
    <t>Vöran</t>
  </si>
  <si>
    <t>Varna</t>
  </si>
  <si>
    <t>Waidbruck</t>
  </si>
  <si>
    <t>Velturno</t>
  </si>
  <si>
    <t>Welsberg-Taisten</t>
  </si>
  <si>
    <t>Verano</t>
  </si>
  <si>
    <t>Welschnofen</t>
  </si>
  <si>
    <t>Villa Bassa</t>
  </si>
  <si>
    <t>Wengen</t>
  </si>
  <si>
    <t>Villandro</t>
  </si>
  <si>
    <t>Vipiteno</t>
  </si>
  <si>
    <t>Gemeinde</t>
  </si>
  <si>
    <t>Eppan a.d.W.</t>
  </si>
  <si>
    <t>Appiano</t>
  </si>
  <si>
    <t>Kaltern</t>
  </si>
  <si>
    <t>Caldaro</t>
  </si>
  <si>
    <t>Kurtatsch a.d.W.</t>
  </si>
  <si>
    <t>Cortaccia s.S.d.V.</t>
  </si>
  <si>
    <t>Kurtinig a.d.W.</t>
  </si>
  <si>
    <t>Cortina s.S.d.V.</t>
  </si>
  <si>
    <t>Corvara</t>
  </si>
  <si>
    <t>Graun</t>
  </si>
  <si>
    <t>Curon</t>
  </si>
  <si>
    <t>Villnöss</t>
  </si>
  <si>
    <t>Margreid a.d.W.</t>
  </si>
  <si>
    <t>Magrè s.S.d.V.</t>
  </si>
  <si>
    <t>Mals im Vinschgau</t>
  </si>
  <si>
    <t>Rasun-Anterselva</t>
  </si>
  <si>
    <t>S. Cristina Val Gardena</t>
  </si>
  <si>
    <t>S. Leonardo in Passiria</t>
  </si>
  <si>
    <t>S. Lorenzo di Sebato</t>
  </si>
  <si>
    <t>S. Martino in Badia</t>
  </si>
  <si>
    <t>S. Martino in Passiria</t>
  </si>
  <si>
    <t>S. Pancrazio</t>
  </si>
  <si>
    <t>San Genesio</t>
  </si>
  <si>
    <t>Wolkenstein in G.</t>
  </si>
  <si>
    <t>Selva di Val Gardena</t>
  </si>
  <si>
    <t>U. l. Frau - St. Felix</t>
  </si>
  <si>
    <t>Senale - San Felice</t>
  </si>
  <si>
    <t>Tramin a. d. W.</t>
  </si>
  <si>
    <t>Termeno s.S.d.V.</t>
  </si>
  <si>
    <t>Tirol</t>
  </si>
  <si>
    <t>Trodena nel parco naturale</t>
  </si>
  <si>
    <t>Bezeichnung</t>
  </si>
  <si>
    <t>*</t>
  </si>
  <si>
    <t xml:space="preserve"> *</t>
  </si>
  <si>
    <t>Bezeichnung:</t>
  </si>
  <si>
    <t>Ausschreibungsdaten:</t>
  </si>
  <si>
    <t>Gemeinde:</t>
  </si>
  <si>
    <t>Verlegung:</t>
  </si>
  <si>
    <t>Kodex des Jahresprogrammes für öffentliche Bauaufträge:</t>
  </si>
  <si>
    <t>Vorherrschender Kodex CPV</t>
  </si>
  <si>
    <t>Daten des Unternehmens:</t>
  </si>
  <si>
    <t>Firmen- oder Unternehmensbezeichung:</t>
  </si>
  <si>
    <t>Steuernr. (Unternehmen):</t>
  </si>
  <si>
    <t>Sitz des Unternehmens:</t>
  </si>
  <si>
    <t>Nr.</t>
  </si>
  <si>
    <t>LV-Pos.Nr.</t>
  </si>
  <si>
    <t>Maßeinheit</t>
  </si>
  <si>
    <t>Menge</t>
  </si>
  <si>
    <t>Einheitspreis</t>
  </si>
  <si>
    <t>Gesamtpreis (Menge mal Einheitspreis)</t>
  </si>
  <si>
    <t>Aufmass</t>
  </si>
  <si>
    <t>SOA Kategorie</t>
  </si>
  <si>
    <t>Arbeiten nach Aufmaß</t>
  </si>
  <si>
    <t>Zusammenfassung</t>
  </si>
  <si>
    <t xml:space="preserve"> Arbeiten Pauschal</t>
  </si>
  <si>
    <t xml:space="preserve">
Gesamtpreis (Menge mal Einheitspreis)</t>
  </si>
  <si>
    <t>Pauschal</t>
  </si>
  <si>
    <t xml:space="preserve"> Zusammenfassung</t>
  </si>
  <si>
    <t>Gesamtbetrag der Arbeiten nach Pauschal:</t>
  </si>
  <si>
    <t>Gesamtbetrag des Angebotes für die Arbeiten Pauschal OHNE Kosten für Sicherheitsmaßnahmen:</t>
  </si>
  <si>
    <t>ZUSAMMENFASSUNG</t>
  </si>
  <si>
    <t>Betrag der Arbeiten NACH AUFMASS</t>
  </si>
  <si>
    <t>Betrag der Arbeiten PAUSCHAL</t>
  </si>
  <si>
    <t>Ausschreibungssumme ohne Kosten für Sicherheitsmaßnahmen</t>
  </si>
  <si>
    <t>Kosten für Sicherheitsmaßnahmen</t>
  </si>
  <si>
    <t>Frist für die Einreichung der Angebote:</t>
  </si>
  <si>
    <t>Bezugsjahr des Richtpreisverzeichnisses:</t>
  </si>
  <si>
    <t>ANLAGE C1 - Pauschal -
VERZEICHNIS DER ARBEITEN UND LIEFERUNGEN
ANGEBOT MIT EINHEITSPREISEN</t>
  </si>
  <si>
    <t>ANLAGE C1 - Aufmaß -
VERZEICHNIS DER ARBEITEN UND LIEFERUNGEN
ANGEBOT MIT EINHEITSPREISEN</t>
  </si>
  <si>
    <t>Ausschreibungssumme ohne Kosten für Sicherheitsmaßnahmen:</t>
  </si>
  <si>
    <t>Gesamtbetrag des Angebotes für die Arbeiten Aufmaß OHNE Kosten für Sicherheitsmaßnahmen:</t>
  </si>
  <si>
    <t>CIG Kodex</t>
  </si>
  <si>
    <t>ANLAGE C1 - VERZEICHNIS DER ARBEITEN UND LIEFERUNGEN ANGEBOT MIT EINHEITSPREISEN</t>
  </si>
  <si>
    <t>Gesamtbetrag des Angebotes für Sicherheitsmaßnahmen:</t>
  </si>
  <si>
    <t>ANLAGE C1 - Sicherheitsmaßnahmen - VERZEICHNIS DER ARBEITEN UND LIEFERUNGEN
ANGEBOT MIT EINHEITSPREISEN</t>
  </si>
  <si>
    <t>Gesamtbetrag für Arbeiten nach Auf Maß und/oder Pauschal OHNE der Kosten für Sicherheitsmaßnahmen</t>
  </si>
  <si>
    <t>Gesamtbetrag für Arbeiten nach Auf Maß und/oder Pauschal EINSCHLIEßLICH der Kosten für Sicherheitsmaßnahmen</t>
  </si>
  <si>
    <t>Ausschreibungsbetrag (ohne Sicherheitsmaßnahmen): Aufmaß</t>
  </si>
  <si>
    <t>Ausschreibungsbetrag (ohne Sicherheitsmaßnahmen): Pauschal</t>
  </si>
  <si>
    <t>51.01.01.01</t>
  </si>
  <si>
    <t>Hochspez. Facharbeiter oder Meister</t>
  </si>
  <si>
    <t>h</t>
  </si>
  <si>
    <t>51.01.01.02</t>
  </si>
  <si>
    <t>Spez. Facharbeiter</t>
  </si>
  <si>
    <t>51.01.01.03</t>
  </si>
  <si>
    <t>Qualifizierter Facharbeiter</t>
  </si>
  <si>
    <t>51.01.01.04</t>
  </si>
  <si>
    <t>Arbeiter</t>
  </si>
  <si>
    <t>51.02.01.14</t>
  </si>
  <si>
    <t>51.02.01.14.H</t>
  </si>
  <si>
    <t>Lastwagen mit Kippbrücke, 3- seitig</t>
  </si>
  <si>
    <t>Gewicht (Sondergenehmigung) 40 t</t>
  </si>
  <si>
    <t>51.02.02.01</t>
  </si>
  <si>
    <t>51.02.02.01.D</t>
  </si>
  <si>
    <t>Hydraulik-Bagger mit gummibereift, Motorleistung:</t>
  </si>
  <si>
    <t>Hydraulik-Bagger gummibereift, Motorleistung: von 77 bis 101 kW (103 - 136 PS)</t>
  </si>
  <si>
    <t>52.01.01.01*</t>
  </si>
  <si>
    <t>Einrichtung, Instandhaltung und Verwaltung, eventuelles Verlegen (bei Linienbaustellen), Demontage und Räumung der Baustelle nach Abschluß der Arbeiten.</t>
  </si>
  <si>
    <t>psch</t>
  </si>
  <si>
    <t>53.05.01.01</t>
  </si>
  <si>
    <t>53.05.01.01.A</t>
  </si>
  <si>
    <t>Schneiden von bituminösen Belägen</t>
  </si>
  <si>
    <t>Belagstärke bis 10,0 cm</t>
  </si>
  <si>
    <t>M</t>
  </si>
  <si>
    <t>53.10.01.01</t>
  </si>
  <si>
    <t>Ausbau von Leitpflöcken</t>
  </si>
  <si>
    <t>Nr</t>
  </si>
  <si>
    <t>53.10.02.01</t>
  </si>
  <si>
    <t>Ausbau von Straßenschildern</t>
  </si>
  <si>
    <t>53.10.04.02</t>
  </si>
  <si>
    <t>53.10.04.02.A</t>
  </si>
  <si>
    <t>Ausbau von Beleuchtungsmasten</t>
  </si>
  <si>
    <t>Mastenlänge: bis 6,00 m</t>
  </si>
  <si>
    <t>53.10.10.01</t>
  </si>
  <si>
    <t>53.10.10.01.A</t>
  </si>
  <si>
    <t>Ausbau von Schachtabdeckungen und Einläufen</t>
  </si>
  <si>
    <t>Schachtabdeckungen und Einläufe von Verkehrsflächen</t>
  </si>
  <si>
    <t>53.11.01.01</t>
  </si>
  <si>
    <t>Wiedereinbau von Leitpflöcken</t>
  </si>
  <si>
    <t>53.11.02.01</t>
  </si>
  <si>
    <t>Wiedereinbau von Straßenschildern an den von der BL angegebenen Stellen</t>
  </si>
  <si>
    <t>54.01.01.01</t>
  </si>
  <si>
    <t>Allgemeiner Aushub im Material</t>
  </si>
  <si>
    <t>M³</t>
  </si>
  <si>
    <t>54.01.02.01</t>
  </si>
  <si>
    <t>54.01.02.01.A</t>
  </si>
  <si>
    <t>Grabenaushub in Material jedwelcher Konsistenz</t>
  </si>
  <si>
    <t>inkl. Aufladen und Transport</t>
  </si>
  <si>
    <t>54.01.02.01.B</t>
  </si>
  <si>
    <t>seitliche Lagerung innerhalb 5,0 m, ohne Aufladen und ohne Abtransport</t>
  </si>
  <si>
    <t>54.01.90.01</t>
  </si>
  <si>
    <t>54.01.90.01.A</t>
  </si>
  <si>
    <t>Aufpreis für Handaushub</t>
  </si>
  <si>
    <t>in Material jedwelcher Konsistenz und Natur</t>
  </si>
  <si>
    <t>54.02.05.05</t>
  </si>
  <si>
    <t>54.02.05.05.B</t>
  </si>
  <si>
    <t>Abbruch von Stahlbetonstrukturen</t>
  </si>
  <si>
    <t>mit hydraulischen geräten, die notwendigen Bohrlöcher mit inbegriffen</t>
  </si>
  <si>
    <t>54.02.20.03</t>
  </si>
  <si>
    <t>54.02.20.03.A</t>
  </si>
  <si>
    <t>Abbruch von bituminöser Fahrbahndecke</t>
  </si>
  <si>
    <t>Belagstärke Stärke bis 10 cm</t>
  </si>
  <si>
    <t>M²</t>
  </si>
  <si>
    <t>54.02.20.03.B</t>
  </si>
  <si>
    <t>Belagstärke bis 20 cm</t>
  </si>
  <si>
    <t>54.08.01.03</t>
  </si>
  <si>
    <t>54.08.01.03.B</t>
  </si>
  <si>
    <t>Verdichtung des Planums</t>
  </si>
  <si>
    <t>Auf Böden der Gruppen A4, A2-6, A2-7, A5.(GU, G:T, GU, U, T, SU, TL, TM)</t>
  </si>
  <si>
    <t>54.10.03.03</t>
  </si>
  <si>
    <t>54.10.03.03.A</t>
  </si>
  <si>
    <t>Dämme, Aufschüttungen und Wiederauffüllungen</t>
  </si>
  <si>
    <t>für setzungsempfindliche Bauwerke</t>
  </si>
  <si>
    <t>54.10.03.25</t>
  </si>
  <si>
    <t>Lieferung und Einbau von antikapillaren Materialien unter den Dämmen, bzw. Aufschüttungen oder Oberbauten</t>
  </si>
  <si>
    <t>54.14.10.01</t>
  </si>
  <si>
    <t>54.14.10.01.A</t>
  </si>
  <si>
    <t>Lieferung und Verlegung eines Trenn- und Filtervlieses aus Polypropylen zwischen Straßenunterbau/-untergrund und Straßenoberbau</t>
  </si>
  <si>
    <t>Geotextil als Trennlage für Autobahnen, Schnellstraßen und Staatsstraßen.</t>
  </si>
  <si>
    <t>54.16.03.01</t>
  </si>
  <si>
    <t>54.16.03.01.D</t>
  </si>
  <si>
    <t>Lieferung von Fremdmaterial Material in Erstanwendung und/oder
Recyclingmaterial und Ausführung von Tragschichten</t>
  </si>
  <si>
    <t>nach Volumen im eingebauten Zustand</t>
  </si>
  <si>
    <t>54.16.03.10</t>
  </si>
  <si>
    <t>54.16.03.10.A</t>
  </si>
  <si>
    <t>Lieferung und Einbau von korngrößenmäßig stabilisiertem Material
(Material in Erstanwendung und/oder Recyclingmaterial) für den
Oberflächenverschluß</t>
  </si>
  <si>
    <t>Schichtstärke im eingebauten Zustand: 5 cm</t>
  </si>
  <si>
    <t>54.20.10.05</t>
  </si>
  <si>
    <t>54.20.10.05.B</t>
  </si>
  <si>
    <t>Drainagematerial in horizontalen Schichten</t>
  </si>
  <si>
    <t>Sieblinienbereich (mm): 35/70</t>
  </si>
  <si>
    <t>54.30.01.05</t>
  </si>
  <si>
    <t>54.30.01.05.A</t>
  </si>
  <si>
    <t>Abschälen (Abhub) von Grasnarben, Stärke ca. 10 cm</t>
  </si>
  <si>
    <t>maschinell</t>
  </si>
  <si>
    <t>54.30.02.01</t>
  </si>
  <si>
    <t>Lieferung von Muttererde</t>
  </si>
  <si>
    <t>54.30.03.05</t>
  </si>
  <si>
    <t>54.30.03.05.A</t>
  </si>
  <si>
    <t>Aufladen, Transport und Abladen von Muttererde, Kompost, Torf</t>
  </si>
  <si>
    <t>Muttererde, Kompost, Torf: lose</t>
  </si>
  <si>
    <t>54.30.05.01</t>
  </si>
  <si>
    <t>54.30.05.01.B</t>
  </si>
  <si>
    <t>Ausbreiten und Verteilen von Muttererde, Kompost, Torf</t>
  </si>
  <si>
    <t>Schichtstärke 16 - 25 cm</t>
  </si>
  <si>
    <t>54.45.01.02</t>
  </si>
  <si>
    <t>Deponiegebühren für Material der Deponieklasse 1/B</t>
  </si>
  <si>
    <t>T</t>
  </si>
  <si>
    <t>54.45.02.03</t>
  </si>
  <si>
    <t>Kl.2/C: Asphalt</t>
  </si>
  <si>
    <t>55.02.03.01</t>
  </si>
  <si>
    <t>55.02.03.01.D</t>
  </si>
  <si>
    <t>Steifes oder flexibles PVC-Drainagerohr, DN in mm</t>
  </si>
  <si>
    <t>DN 125</t>
  </si>
  <si>
    <t>58.02.16.02</t>
  </si>
  <si>
    <t>58.02.16.02.A</t>
  </si>
  <si>
    <t>Schalung für geradlinige Mauern und Wände:</t>
  </si>
  <si>
    <t>für Oberflächenstruktur S2</t>
  </si>
  <si>
    <t>58.03.01.01</t>
  </si>
  <si>
    <t>58.03.01.01.B</t>
  </si>
  <si>
    <t>Liefern und Einbauen von Unterbeton, Ausgleichsbeton und Füllbeton (Standard-Expositionsklassen)</t>
  </si>
  <si>
    <t>Festigkeitsklasse C 12/15</t>
  </si>
  <si>
    <t>58.03.02.17</t>
  </si>
  <si>
    <t>58.03.02.17.D</t>
  </si>
  <si>
    <t>Beton für Bauwerke mit Expositionsklassen XC, XD, XF und dazugehöriger Mindestfestigkeitsklasse</t>
  </si>
  <si>
    <t>C32/40 XC4, XD1, XF1</t>
  </si>
  <si>
    <t>58.10.02.02</t>
  </si>
  <si>
    <t>58.10.02.02.B</t>
  </si>
  <si>
    <t>Betonstabstahl</t>
  </si>
  <si>
    <t>gerippter Betonstabstahl B450C</t>
  </si>
  <si>
    <t>75.10.01.30</t>
  </si>
  <si>
    <t>75.10.01.30.B</t>
  </si>
  <si>
    <t>Polyäthylenrohr PE100 für Wasserleitung - PN 16</t>
  </si>
  <si>
    <t>DN mm 32</t>
  </si>
  <si>
    <t>75.10.01.30.C</t>
  </si>
  <si>
    <t>DN mm 40</t>
  </si>
  <si>
    <t>75.10.01.40</t>
  </si>
  <si>
    <t>75.10.01.40.C</t>
  </si>
  <si>
    <t>Polyäthylenrohre als Kabelschutzrohre</t>
  </si>
  <si>
    <t>DN 110 mm</t>
  </si>
  <si>
    <t>75.10.01.40.F</t>
  </si>
  <si>
    <t>DN 160 mm</t>
  </si>
  <si>
    <t>75.10.02.10</t>
  </si>
  <si>
    <t>75.10.02.10.H</t>
  </si>
  <si>
    <t>PVC-Rohr für Wasserleitung - PN 6</t>
  </si>
  <si>
    <t>DN mm 160</t>
  </si>
  <si>
    <t>77.06.01.01</t>
  </si>
  <si>
    <t>77.06.01.01.D</t>
  </si>
  <si>
    <t>Schacht 0,10 bar</t>
  </si>
  <si>
    <t>60 x 60 cm</t>
  </si>
  <si>
    <t>cm</t>
  </si>
  <si>
    <t>77.06.01.01.F</t>
  </si>
  <si>
    <t>80 x 80 cm</t>
  </si>
  <si>
    <t>78.01.01.20</t>
  </si>
  <si>
    <t>Schachtabdeckung aus Gußeisen</t>
  </si>
  <si>
    <t>85.10.01.05</t>
  </si>
  <si>
    <t>85.10.01.05.C</t>
  </si>
  <si>
    <t>Pflasterbelag aus Porphyrwürfeln</t>
  </si>
  <si>
    <t>Würfelabmessungen 8/10 cm</t>
  </si>
  <si>
    <t>86.01.01.07</t>
  </si>
  <si>
    <t>86.01.01.07.C</t>
  </si>
  <si>
    <t>Randstein Typ "Meran", gerade - 15/30 cm</t>
  </si>
  <si>
    <t>aus Granit, Sichtseiten geflammt</t>
  </si>
  <si>
    <t>86.01.02.20</t>
  </si>
  <si>
    <t>86.01.02.20.A</t>
  </si>
  <si>
    <t>Trenninsel-Begrenzungselemente L-förmig, umgekehrt</t>
  </si>
  <si>
    <t>B = 40 cm, H1/H2 = 25/11 cm, L = 50 cm, s = 15 cm</t>
  </si>
  <si>
    <t>85.05.01.01</t>
  </si>
  <si>
    <t>85.05.01.01.A</t>
  </si>
  <si>
    <t>Abtragen von bituminösem Belag mit Fräse</t>
  </si>
  <si>
    <t>für ledigliches Aufrauhen</t>
  </si>
  <si>
    <t>85.05.01.01.B</t>
  </si>
  <si>
    <t>s bis 3,0 cm</t>
  </si>
  <si>
    <t>85.05.01.03</t>
  </si>
  <si>
    <t>Reinigung der betroffenen Oberflächen</t>
  </si>
  <si>
    <t>85.05.05.05</t>
  </si>
  <si>
    <t>Aufbringen einer Haftschicht aus normaler Bitumenemulsion</t>
  </si>
  <si>
    <t>85.05.05.10</t>
  </si>
  <si>
    <t>Aufbringen einer Haftschicht aus modifizierten Bitumenemulsion</t>
  </si>
  <si>
    <t>85.05.10.01</t>
  </si>
  <si>
    <t>85.05.10.01.A</t>
  </si>
  <si>
    <t>Baustelleneinrichtung für den Einbau von bituminösen Belagsschichten.</t>
  </si>
  <si>
    <t>Baustelleneinrichtung für den Einbau von bituminösen Belagsschichten</t>
  </si>
  <si>
    <t>85.05.10.02</t>
  </si>
  <si>
    <t>85.05.10.02.A</t>
  </si>
  <si>
    <t>Bituminöses Mischgut AC32 für Tragschichten</t>
  </si>
  <si>
    <t>je m2 und cm Schichtstärke, eingebaut</t>
  </si>
  <si>
    <t>85.05.10.02.B</t>
  </si>
  <si>
    <t>variable Schichtstärke</t>
  </si>
  <si>
    <t>85.05.10.13</t>
  </si>
  <si>
    <t>85.05.10.13.A</t>
  </si>
  <si>
    <t>Bituminöses Mischgut AC20 für Binderschichten mit modifiziertem Bindemittel</t>
  </si>
  <si>
    <t>85.05.10.13.B</t>
  </si>
  <si>
    <t>85.05.10.23</t>
  </si>
  <si>
    <t>85.05.10.23.A</t>
  </si>
  <si>
    <t>Bituminöses Mischgut AC12 mit modifiziertem Bindemittel für Verschleißschichten</t>
  </si>
  <si>
    <t>Schichtstärke, eingebaut: 3 cm</t>
  </si>
  <si>
    <t>85.05.10.23.B</t>
  </si>
  <si>
    <t>86.14.01.01</t>
  </si>
  <si>
    <t>86.14.01.01.B</t>
  </si>
  <si>
    <t>Leitpflock Typ SIGNAL oder gleichwertig</t>
  </si>
  <si>
    <t>aus Kunststoff, L = 90 cm</t>
  </si>
  <si>
    <t>86.30.01.01</t>
  </si>
  <si>
    <t>86.30.01.01.B</t>
  </si>
  <si>
    <t>Regulamentäres Vorschriftsschild, kreisrund, Klasse 2</t>
  </si>
  <si>
    <t>ø 60 cm in Aluminium 25/10 mm</t>
  </si>
  <si>
    <t>86.30.01.06</t>
  </si>
  <si>
    <t>86.30.01.06.B</t>
  </si>
  <si>
    <t>Regulamentäres Warnschild, dreieckig, Klasse 2</t>
  </si>
  <si>
    <t>60/60/60 cm in Aluminium 25/10 mm</t>
  </si>
  <si>
    <t>86.30.01.11</t>
  </si>
  <si>
    <t>86.30.01.11.A</t>
  </si>
  <si>
    <t>Regulamentäres Rechteckschild, Klasse 2</t>
  </si>
  <si>
    <t>15/35 cm in Aluminium 25/10 mm</t>
  </si>
  <si>
    <t>86.30.01.11.B</t>
  </si>
  <si>
    <t>25/50 cm in Aluminium 25/10 mm</t>
  </si>
  <si>
    <t>86.30.01.14</t>
  </si>
  <si>
    <t>86.30.01.14.B</t>
  </si>
  <si>
    <t>Regulamentäres Schild</t>
  </si>
  <si>
    <t>Beschichtung : Klasse 2</t>
  </si>
  <si>
    <t>86.30.01.22</t>
  </si>
  <si>
    <t>86.30.01.22.D</t>
  </si>
  <si>
    <t>Rohrstange aus Stahl S235</t>
  </si>
  <si>
    <t>ø 60 mm 4,20 kg/ml mit Drehsicherung</t>
  </si>
  <si>
    <t>86.30.01.80</t>
  </si>
  <si>
    <t>86.30.01.80.B</t>
  </si>
  <si>
    <t>Fundamentblöcke</t>
  </si>
  <si>
    <t>Abmessungen des Fundamentblockes 40/40/50 cm</t>
  </si>
  <si>
    <t>86.30.01.85</t>
  </si>
  <si>
    <t>Lieferung und Einbau der Trägerstruktur für Überkopfwegweiser und/oder seitlich angeordnete Vorwegweiser</t>
  </si>
  <si>
    <t>86.30.01.86</t>
  </si>
  <si>
    <t>Herstellen von Fundamentblöcken aus Stahlbeton C 25/30 für den Einbau der Trägerstruktur für Überkopfwegweiser und/oder seitlich angeordneter Vorwegweiser</t>
  </si>
  <si>
    <t>86.30.02.01</t>
  </si>
  <si>
    <t>86.30.02.01.A</t>
  </si>
  <si>
    <t>Aufbringung von horizontaler Bodenmarkierung</t>
  </si>
  <si>
    <t>rückstrahlende Lackfarbe, Streifen B = 12 cm</t>
  </si>
  <si>
    <t>86.30.02.01.B</t>
  </si>
  <si>
    <t>rückstrahlende Lackfarbe, Flächen, Schriften</t>
  </si>
  <si>
    <t>86.30.02.01.K</t>
  </si>
  <si>
    <t>rückstrahlende Lackfarbe, Stoplinie bestehend aus einer Reihe von Dreiecken B = 60 cm; H = 70 cm (fig. II 433)</t>
  </si>
  <si>
    <t>rückstrahlende Lackfarbe, Dreieckiges Vorfahrtszeichen, groß, B = 2 m; H = 6 m</t>
  </si>
  <si>
    <t>86.30.02.01.L</t>
  </si>
  <si>
    <t>86.30.02.01.M</t>
  </si>
  <si>
    <t>rückstrahlende Lackfarbe, Dreieckiges Vorfahrtszeichen, klein, B = 1 m; H = 2 m</t>
  </si>
  <si>
    <t>87.05.05.10</t>
  </si>
  <si>
    <t>87.05.05.10.B</t>
  </si>
  <si>
    <t>Blockfundament aus Beton, Festigkeitsklasse C 20/25</t>
  </si>
  <si>
    <t>Abmessungen L/B/H : 80/80/100 cm Rohr D = 30 cm</t>
  </si>
  <si>
    <t>87.05.05.15</t>
  </si>
  <si>
    <t>87.05.05.15.B</t>
  </si>
  <si>
    <t>Vorgefertigte Blockfundamente</t>
  </si>
  <si>
    <t>Abmessungen L/B/H: 110/70/80 cm; axb: 40x40 cm; D: 21,0 cm</t>
  </si>
  <si>
    <t>87.35.05.10</t>
  </si>
  <si>
    <t>87.35.05.10.A</t>
  </si>
  <si>
    <t>Kupferseil, blank</t>
  </si>
  <si>
    <t>Q = 16 mm2</t>
  </si>
  <si>
    <t>87.35.10.05</t>
  </si>
  <si>
    <t>87.35.10.05.A</t>
  </si>
  <si>
    <t>Kreuzprofilerder, verzinkt</t>
  </si>
  <si>
    <t>L = 1000 mm, verzinkt s = 40 Mikron</t>
  </si>
  <si>
    <t>97.01.01.01*</t>
  </si>
  <si>
    <t>Mastleuchten mit Hochleistung LED</t>
  </si>
  <si>
    <t>97.01.01.02*</t>
  </si>
  <si>
    <t>Kabel mit Kupferleitern</t>
  </si>
  <si>
    <t>52.01.02.01</t>
  </si>
  <si>
    <t>52.01.02.01.A</t>
  </si>
  <si>
    <t>Zurverfügungstellung von Räumlichkeiten im Bereich der Baustelle</t>
  </si>
  <si>
    <t>Büroeinheit für den ersten Monat (30 Tage) oder Bruchteil</t>
  </si>
  <si>
    <t>52.01.02.01.B</t>
  </si>
  <si>
    <t>Büroeinheit für jeden Folgetag</t>
  </si>
  <si>
    <t>52.01.02.02</t>
  </si>
  <si>
    <t>52.01.02.02.A</t>
  </si>
  <si>
    <t>Vorgefertigter Container für Baustellenmagazin</t>
  </si>
  <si>
    <t>6,0mx2,45mx2,50m (innen), für den erste Monat (30 Tage) oder Bruchteil</t>
  </si>
  <si>
    <t>52.01.02.02.B</t>
  </si>
  <si>
    <t>6,0mx2,45mx2,50m (innen), für jeden Folgetag</t>
  </si>
  <si>
    <t>52.01.02.04</t>
  </si>
  <si>
    <t>52.01.02.04.A</t>
  </si>
  <si>
    <t>Vorgefertigter Container für Baustellen WC</t>
  </si>
  <si>
    <t>Chemisches WC</t>
  </si>
  <si>
    <t>52.01.02.04.B</t>
  </si>
  <si>
    <t>Chemisches WC; der Preis bezieht sich auf jeden, auf das erste Mietmonat folgenden Tag</t>
  </si>
  <si>
    <t>d</t>
  </si>
  <si>
    <t>52.01.03.02</t>
  </si>
  <si>
    <t>52.01.03.02.B</t>
  </si>
  <si>
    <t>Dreisprachiges Baustellenschild</t>
  </si>
  <si>
    <t>Dimension 2,00 x 2,00 m</t>
  </si>
  <si>
    <t>52.02.02.01</t>
  </si>
  <si>
    <t>52.02.02.01.D</t>
  </si>
  <si>
    <t>Installation und Instandhaltung einer Straßenverkehr-Signalanlage</t>
  </si>
  <si>
    <t>Einrichten oder Versetzen sowie der jeweilige Wiederabbau der Ampelanlage</t>
  </si>
  <si>
    <t>52.02.02.05</t>
  </si>
  <si>
    <t>52.02.02.05.B</t>
  </si>
  <si>
    <t>Vorhalten von Bauzaun Höhe 1.0 m aus Polyethylen-Gitternetz</t>
  </si>
  <si>
    <t>für den ersten Monat (30 d) oder Bruchteil</t>
  </si>
  <si>
    <t>52.02.02.05.C</t>
  </si>
  <si>
    <t>für jeden folgenden Monat</t>
  </si>
  <si>
    <t>52.02.02.07</t>
  </si>
  <si>
    <t>52.02.02.07.B</t>
  </si>
  <si>
    <t>Vorhalten von Fertigteil-Leitelementen aus Beton, vom Typ New Jersey</t>
  </si>
  <si>
    <t>52.02.02.07.C</t>
  </si>
  <si>
    <t>52.02.02.11</t>
  </si>
  <si>
    <t>52.02.02.11.A</t>
  </si>
  <si>
    <t>Einsatz eines jeden Leitelementes</t>
  </si>
  <si>
    <t>Flexibles Leitelement</t>
  </si>
  <si>
    <t>52.02.02.11.B</t>
  </si>
  <si>
    <t>Anbringen und Entfernen eines jeden Leitelementes</t>
  </si>
  <si>
    <t xml:space="preserve">REGELUNG UND NEUGESTALTUNG DER KREUZUNG ZWISCHEN DER SS 49 (VON KM 59,200 BIS KM 59,700) UND DER MAXIMILIANSTRASSE IN DER GEMEINDE TOBLACH.
</t>
  </si>
  <si>
    <t>99.04.01.02*</t>
  </si>
  <si>
    <t>99.04.01.02*.A</t>
  </si>
  <si>
    <t>Anpflanzen von Pflanzen:</t>
  </si>
  <si>
    <t>Bambusa Pymaeus</t>
  </si>
  <si>
    <t>nr</t>
  </si>
  <si>
    <t>99.04.01.02*.B</t>
  </si>
  <si>
    <t>Potentilla Fruticosa</t>
  </si>
  <si>
    <t>Miscanthus sin Zebrinus</t>
  </si>
  <si>
    <t>99.04.01.02*.C</t>
  </si>
  <si>
    <t>St</t>
  </si>
  <si>
    <t>kg</t>
  </si>
  <si>
    <t>01.10.01.01</t>
  </si>
  <si>
    <t>01.10.01.02</t>
  </si>
  <si>
    <t>01.10.01.06</t>
  </si>
  <si>
    <t>01.10.02.01</t>
  </si>
  <si>
    <t>01.10.02.02</t>
  </si>
  <si>
    <t>01.10.03.01</t>
  </si>
  <si>
    <t>m²</t>
  </si>
  <si>
    <t>01.10.03.03</t>
  </si>
  <si>
    <t>01.10.03.04</t>
  </si>
  <si>
    <t>01.10.03.05</t>
  </si>
  <si>
    <t>01.10.03.06</t>
  </si>
  <si>
    <t>01.10.04.01</t>
  </si>
  <si>
    <t>01.10.04.05</t>
  </si>
  <si>
    <t>01.10.04.06</t>
  </si>
  <si>
    <t>l</t>
  </si>
  <si>
    <t>Information und Ausbildung: Verwendung der persönlichen Schutzausrüstungen (PSA) und Verhaltensweisen</t>
  </si>
  <si>
    <t>Information und Ausbildung: Verwendung und Sanitisierung der Arbeitsmittel und/oder Ausrüstungen für den gemeinsamen oder persönlichen Gebrauch</t>
  </si>
  <si>
    <t>Rechteckiges Informationsschild mit Vorschriften und Pflichten, das an der Wand oder an einem Pfosten</t>
  </si>
  <si>
    <t>Verfahren für den Empfang von Waren am Eingang/Ausgang der Baustelle, Protokolle für den Empfang von Lieferungen</t>
  </si>
  <si>
    <t>Desinfektionsstation, ausschließlich für die Reinigung der Hände bestimmt</t>
  </si>
  <si>
    <t>Desinfektion der Arbeitsplätze oder geschlossener Räume</t>
  </si>
  <si>
    <t>Desinfektion des Wageninneren oder der Fahrerkabine des Betriebsfahrzeuges</t>
  </si>
  <si>
    <t>Desinfektion der von mehreren Personen benutzten Gegenstände</t>
  </si>
  <si>
    <t>Sanitisierung mit Natriumhypochlorit-haltigen Produkten durch einen Fachbetrieb</t>
  </si>
  <si>
    <t>Von einem Fachbetrieb durchgeführte Sanitisierung des Wageninneren oder der Fahrerkabine des Betriebsfahrzeuges</t>
  </si>
  <si>
    <t>Chirurgische Einwegschutzmasken</t>
  </si>
  <si>
    <t>Einweg-Latexhandschuhe</t>
  </si>
  <si>
    <t>Lieferung von Wasser-Alkohol-Lösung für die Händereinigung</t>
  </si>
  <si>
    <t>OG3</t>
  </si>
  <si>
    <t>85.05.10.01.B</t>
  </si>
  <si>
    <t>Aufpreis für die Baustelleneinrichtung bei der Verwenung von modifizierter Btumenemulsion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</si>
</sst>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 #,##0.00_-;\-&quot;€&quot;\ * #,##0.00_-;_-&quot;€&quot;\ * &quot;-&quot;??_-;_-@_-"/>
    <numFmt numFmtId="43" formatCode="_-* #,##0.00_-;\-* #,##0.00_-;_-* &quot;-&quot;??_-;_-@_-"/>
    <numFmt numFmtId="164" formatCode="#,##0.00\ &quot;€&quot;;\-#,##0.00\ &quot;€&quot;"/>
    <numFmt numFmtId="165" formatCode="#,##0.00\ &quot;€&quot;"/>
    <numFmt numFmtId="166" formatCode="000000"/>
    <numFmt numFmtId="167" formatCode="00000000&quot;-&quot;0"/>
    <numFmt numFmtId="168" formatCode="dd\/mm\/yyyy;@"/>
    <numFmt numFmtId="169" formatCode=";;;"/>
  </numFmts>
  <fonts count="10" x14ac:knownFonts="1">
    <font>
      <sz val="10"/>
      <name val="Arial"/>
    </font>
    <font>
      <sz val="10"/>
      <name val="Arial"/>
      <family val="2"/>
    </font>
    <font>
      <b/>
      <sz val="11"/>
      <name val="Arial"/>
      <family val="2"/>
    </font>
    <font>
      <b/>
      <sz val="9"/>
      <name val="Arial"/>
      <family val="2"/>
    </font>
    <font>
      <sz val="9"/>
      <name val="Arial"/>
      <family val="2"/>
    </font>
    <font>
      <sz val="10"/>
      <name val="Arial"/>
      <family val="2"/>
    </font>
    <font>
      <sz val="11"/>
      <name val="Calibri"/>
      <family val="2"/>
    </font>
    <font>
      <b/>
      <sz val="12"/>
      <name val="Arial"/>
      <family val="2"/>
    </font>
    <font>
      <b/>
      <sz val="10"/>
      <name val="Arial"/>
      <family val="2"/>
    </font>
    <font>
      <sz val="11"/>
      <color theme="1"/>
      <name val="Calibri"/>
      <family val="2"/>
      <scheme val="minor"/>
    </font>
  </fonts>
  <fills count="10">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15"/>
        <bgColor indexed="35"/>
      </patternFill>
    </fill>
    <fill>
      <patternFill patternType="solid">
        <fgColor indexed="41"/>
        <bgColor indexed="64"/>
      </patternFill>
    </fill>
    <fill>
      <patternFill patternType="solid">
        <fgColor rgb="FFCCFFCC"/>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s>
  <cellStyleXfs count="13">
    <xf numFmtId="0" fontId="0" fillId="0" borderId="0"/>
    <xf numFmtId="44"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9" fillId="0" borderId="0"/>
    <xf numFmtId="44" fontId="5" fillId="0" borderId="0" applyFont="0" applyFill="0" applyBorder="0" applyAlignment="0" applyProtection="0"/>
  </cellStyleXfs>
  <cellXfs count="133">
    <xf numFmtId="0" fontId="0" fillId="0" borderId="0" xfId="0"/>
    <xf numFmtId="0" fontId="4" fillId="0" borderId="0" xfId="0" applyFont="1" applyProtection="1">
      <protection hidden="1"/>
    </xf>
    <xf numFmtId="0" fontId="4" fillId="0" borderId="0" xfId="0" applyFont="1" applyFill="1" applyBorder="1" applyProtection="1">
      <protection hidden="1"/>
    </xf>
    <xf numFmtId="0" fontId="2" fillId="0" borderId="1" xfId="0" applyFont="1" applyBorder="1" applyAlignment="1" applyProtection="1">
      <protection hidden="1"/>
    </xf>
    <xf numFmtId="0" fontId="2" fillId="0" borderId="0" xfId="0" applyFont="1" applyBorder="1" applyAlignment="1" applyProtection="1">
      <protection hidden="1"/>
    </xf>
    <xf numFmtId="0" fontId="2" fillId="0" borderId="0" xfId="0" applyFont="1" applyFill="1" applyBorder="1" applyAlignment="1" applyProtection="1">
      <protection hidden="1"/>
    </xf>
    <xf numFmtId="0" fontId="4" fillId="0" borderId="2" xfId="0" applyFont="1" applyFill="1" applyBorder="1" applyAlignment="1" applyProtection="1">
      <protection hidden="1"/>
    </xf>
    <xf numFmtId="0" fontId="4" fillId="0" borderId="3" xfId="0" applyFont="1" applyFill="1" applyBorder="1" applyAlignment="1" applyProtection="1">
      <protection hidden="1"/>
    </xf>
    <xf numFmtId="0" fontId="0" fillId="0" borderId="0" xfId="0" applyFill="1" applyBorder="1"/>
    <xf numFmtId="0" fontId="4" fillId="0" borderId="2" xfId="0" applyFont="1" applyFill="1" applyBorder="1" applyAlignment="1" applyProtection="1">
      <alignment vertical="center"/>
      <protection hidden="1"/>
    </xf>
    <xf numFmtId="0" fontId="4" fillId="0" borderId="3" xfId="0" applyFont="1" applyFill="1" applyBorder="1" applyAlignment="1" applyProtection="1">
      <alignment vertical="center"/>
      <protection hidden="1"/>
    </xf>
    <xf numFmtId="0" fontId="4" fillId="0" borderId="0" xfId="0" applyFont="1" applyAlignment="1" applyProtection="1">
      <alignment horizontal="center"/>
      <protection hidden="1"/>
    </xf>
    <xf numFmtId="0" fontId="3" fillId="0" borderId="0" xfId="0" applyFont="1" applyProtection="1">
      <protection hidden="1"/>
    </xf>
    <xf numFmtId="0" fontId="4" fillId="0" borderId="0" xfId="0" applyFont="1" applyBorder="1" applyAlignment="1" applyProtection="1">
      <alignment vertical="center"/>
      <protection hidden="1"/>
    </xf>
    <xf numFmtId="0" fontId="4" fillId="2" borderId="4" xfId="0" applyFont="1" applyFill="1" applyBorder="1" applyAlignment="1" applyProtection="1">
      <alignment horizontal="center" vertical="center" wrapText="1"/>
      <protection hidden="1"/>
    </xf>
    <xf numFmtId="0" fontId="4" fillId="2" borderId="2" xfId="0" applyFont="1" applyFill="1" applyBorder="1" applyAlignment="1" applyProtection="1">
      <alignment vertical="center" wrapText="1"/>
      <protection hidden="1"/>
    </xf>
    <xf numFmtId="0" fontId="4" fillId="2" borderId="4" xfId="0" applyFont="1" applyFill="1" applyBorder="1" applyAlignment="1" applyProtection="1">
      <alignment horizontal="center" vertical="center" textRotation="90" wrapText="1"/>
      <protection hidden="1"/>
    </xf>
    <xf numFmtId="0" fontId="4" fillId="2" borderId="5" xfId="0" applyFont="1" applyFill="1" applyBorder="1" applyAlignment="1" applyProtection="1">
      <alignment horizontal="center" vertical="center" textRotation="90" wrapText="1"/>
      <protection hidden="1"/>
    </xf>
    <xf numFmtId="0" fontId="4" fillId="0" borderId="2" xfId="0" applyFont="1" applyBorder="1" applyAlignment="1" applyProtection="1">
      <alignment horizontal="center" vertical="center"/>
      <protection hidden="1"/>
    </xf>
    <xf numFmtId="0" fontId="0" fillId="0" borderId="0" xfId="0" applyBorder="1" applyProtection="1">
      <protection hidden="1"/>
    </xf>
    <xf numFmtId="49" fontId="3" fillId="2" borderId="2" xfId="0" applyNumberFormat="1" applyFont="1" applyFill="1" applyBorder="1" applyAlignment="1" applyProtection="1">
      <alignment vertical="center" wrapText="1"/>
      <protection hidden="1"/>
    </xf>
    <xf numFmtId="49" fontId="3" fillId="2" borderId="3" xfId="0" applyNumberFormat="1" applyFont="1" applyFill="1" applyBorder="1" applyAlignment="1" applyProtection="1">
      <alignment vertical="center" wrapText="1"/>
      <protection hidden="1"/>
    </xf>
    <xf numFmtId="0" fontId="4" fillId="0" borderId="0" xfId="0" applyFont="1" applyAlignment="1" applyProtection="1">
      <alignment vertical="center"/>
      <protection hidden="1"/>
    </xf>
    <xf numFmtId="49" fontId="2" fillId="2" borderId="2" xfId="0" applyNumberFormat="1" applyFont="1" applyFill="1" applyBorder="1" applyAlignment="1" applyProtection="1">
      <alignment vertical="center" wrapText="1"/>
      <protection hidden="1"/>
    </xf>
    <xf numFmtId="49" fontId="2" fillId="2" borderId="3" xfId="0" applyNumberFormat="1" applyFont="1" applyFill="1" applyBorder="1" applyAlignment="1" applyProtection="1">
      <alignment vertical="center" wrapText="1"/>
      <protection hidden="1"/>
    </xf>
    <xf numFmtId="49" fontId="2" fillId="2" borderId="5" xfId="0" applyNumberFormat="1" applyFont="1" applyFill="1" applyBorder="1" applyAlignment="1" applyProtection="1">
      <alignment vertical="center" wrapText="1"/>
      <protection hidden="1"/>
    </xf>
    <xf numFmtId="10" fontId="3" fillId="2" borderId="4" xfId="8" applyNumberFormat="1" applyFont="1" applyFill="1" applyBorder="1" applyAlignment="1" applyProtection="1">
      <alignment horizontal="right" vertical="center" indent="1"/>
      <protection hidden="1"/>
    </xf>
    <xf numFmtId="0" fontId="4" fillId="0" borderId="0" xfId="0" applyFont="1"/>
    <xf numFmtId="0" fontId="4" fillId="0" borderId="0" xfId="0" applyFont="1" applyAlignment="1">
      <alignment vertical="top" wrapText="1"/>
    </xf>
    <xf numFmtId="0" fontId="4" fillId="0" borderId="0" xfId="0" applyFont="1" applyAlignment="1">
      <alignment vertical="top"/>
    </xf>
    <xf numFmtId="0" fontId="0" fillId="0" borderId="0" xfId="0" applyAlignment="1"/>
    <xf numFmtId="0" fontId="6" fillId="0" borderId="0" xfId="0" applyFont="1" applyAlignment="1"/>
    <xf numFmtId="0" fontId="4" fillId="3" borderId="4" xfId="0" applyFont="1" applyFill="1" applyBorder="1" applyAlignment="1" applyProtection="1">
      <alignment vertical="center" wrapText="1"/>
      <protection hidden="1"/>
    </xf>
    <xf numFmtId="0" fontId="4" fillId="3" borderId="4" xfId="0" applyFont="1" applyFill="1" applyBorder="1" applyAlignment="1" applyProtection="1">
      <alignment horizontal="center" vertical="center" wrapText="1"/>
      <protection hidden="1"/>
    </xf>
    <xf numFmtId="0" fontId="4" fillId="3" borderId="4" xfId="0" applyFont="1" applyFill="1" applyBorder="1" applyAlignment="1" applyProtection="1">
      <alignment vertical="center"/>
      <protection hidden="1"/>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0" fillId="0" borderId="7" xfId="0" applyFont="1" applyBorder="1" applyAlignment="1"/>
    <xf numFmtId="0" fontId="0" fillId="0" borderId="6" xfId="0" applyFont="1" applyBorder="1" applyAlignment="1"/>
    <xf numFmtId="49" fontId="4" fillId="3" borderId="4" xfId="0" applyNumberFormat="1" applyFont="1" applyFill="1" applyBorder="1" applyAlignment="1" applyProtection="1">
      <alignment vertical="center" wrapText="1"/>
      <protection hidden="1"/>
    </xf>
    <xf numFmtId="0" fontId="0" fillId="0" borderId="0" xfId="0" applyProtection="1">
      <protection hidden="1"/>
    </xf>
    <xf numFmtId="0" fontId="5" fillId="0" borderId="0" xfId="0" applyFont="1" applyProtection="1">
      <protection hidden="1"/>
    </xf>
    <xf numFmtId="0" fontId="4" fillId="0" borderId="0" xfId="0" applyFont="1" applyFill="1" applyBorder="1" applyAlignment="1" applyProtection="1">
      <protection hidden="1"/>
    </xf>
    <xf numFmtId="9" fontId="0" fillId="0" borderId="0" xfId="0" applyNumberFormat="1" applyProtection="1">
      <protection hidden="1"/>
    </xf>
    <xf numFmtId="10" fontId="0" fillId="0" borderId="0" xfId="8" applyNumberFormat="1" applyFont="1" applyProtection="1">
      <protection hidden="1"/>
    </xf>
    <xf numFmtId="9" fontId="0" fillId="0" borderId="0" xfId="8" applyFont="1" applyProtection="1">
      <protection hidden="1"/>
    </xf>
    <xf numFmtId="0" fontId="4" fillId="0" borderId="4" xfId="0" applyFont="1" applyBorder="1" applyAlignment="1" applyProtection="1">
      <alignment horizontal="center" vertical="center"/>
      <protection hidden="1"/>
    </xf>
    <xf numFmtId="0" fontId="4" fillId="3" borderId="2" xfId="0" applyFont="1" applyFill="1" applyBorder="1" applyAlignment="1" applyProtection="1">
      <alignment horizontal="center" vertical="center" wrapText="1"/>
      <protection hidden="1"/>
    </xf>
    <xf numFmtId="0" fontId="2" fillId="0" borderId="1" xfId="0" applyFont="1" applyBorder="1" applyAlignment="1" applyProtection="1">
      <alignment horizontal="center"/>
      <protection hidden="1"/>
    </xf>
    <xf numFmtId="0" fontId="4" fillId="0" borderId="3" xfId="0" applyFont="1" applyFill="1" applyBorder="1" applyAlignment="1" applyProtection="1">
      <alignment horizontal="center"/>
      <protection hidden="1"/>
    </xf>
    <xf numFmtId="0" fontId="0" fillId="0" borderId="0" xfId="0" applyAlignment="1" applyProtection="1">
      <alignment horizontal="center"/>
      <protection hidden="1"/>
    </xf>
    <xf numFmtId="0" fontId="4" fillId="0" borderId="3" xfId="0" applyFont="1" applyFill="1" applyBorder="1" applyAlignment="1" applyProtection="1">
      <alignment horizontal="center" vertical="center"/>
      <protection hidden="1"/>
    </xf>
    <xf numFmtId="164" fontId="4" fillId="0" borderId="0" xfId="3" applyNumberFormat="1" applyFont="1" applyFill="1" applyBorder="1" applyAlignment="1" applyProtection="1">
      <alignment vertical="center" wrapText="1"/>
      <protection locked="0"/>
    </xf>
    <xf numFmtId="0" fontId="3" fillId="0" borderId="0" xfId="0" applyNumberFormat="1" applyFont="1" applyFill="1" applyBorder="1" applyAlignment="1" applyProtection="1">
      <protection locked="0"/>
    </xf>
    <xf numFmtId="166" fontId="3" fillId="0" borderId="0" xfId="0" applyNumberFormat="1" applyFont="1" applyFill="1" applyBorder="1" applyAlignment="1" applyProtection="1">
      <alignment vertical="center"/>
      <protection locked="0" hidden="1"/>
    </xf>
    <xf numFmtId="0" fontId="3" fillId="0" borderId="0" xfId="0" applyFont="1" applyFill="1" applyBorder="1" applyProtection="1">
      <protection hidden="1"/>
    </xf>
    <xf numFmtId="167" fontId="3" fillId="0" borderId="0" xfId="0" applyNumberFormat="1" applyFont="1" applyFill="1" applyBorder="1" applyAlignment="1" applyProtection="1">
      <alignment vertical="center"/>
      <protection locked="0" hidden="1"/>
    </xf>
    <xf numFmtId="0" fontId="3" fillId="3" borderId="4" xfId="0" applyNumberFormat="1" applyFont="1" applyFill="1" applyBorder="1" applyAlignment="1" applyProtection="1">
      <protection locked="0"/>
    </xf>
    <xf numFmtId="166" fontId="3" fillId="3" borderId="4" xfId="0" applyNumberFormat="1" applyFont="1" applyFill="1" applyBorder="1" applyAlignment="1" applyProtection="1">
      <alignment vertical="center"/>
      <protection locked="0" hidden="1"/>
    </xf>
    <xf numFmtId="167" fontId="3" fillId="3" borderId="4" xfId="0" applyNumberFormat="1" applyFont="1" applyFill="1" applyBorder="1" applyAlignment="1" applyProtection="1">
      <alignment vertical="center"/>
      <protection locked="0" hidden="1"/>
    </xf>
    <xf numFmtId="0" fontId="3" fillId="0" borderId="0" xfId="0" applyNumberFormat="1" applyFont="1" applyFill="1" applyBorder="1" applyAlignment="1" applyProtection="1">
      <protection hidden="1"/>
    </xf>
    <xf numFmtId="0" fontId="3" fillId="3" borderId="4" xfId="0" applyNumberFormat="1" applyFont="1" applyFill="1" applyBorder="1" applyAlignment="1" applyProtection="1">
      <protection hidden="1"/>
    </xf>
    <xf numFmtId="167" fontId="3" fillId="3" borderId="4" xfId="0" applyNumberFormat="1" applyFont="1" applyFill="1" applyBorder="1" applyAlignment="1" applyProtection="1">
      <alignment vertical="center"/>
      <protection hidden="1"/>
    </xf>
    <xf numFmtId="0" fontId="4" fillId="0" borderId="5" xfId="0" applyFont="1" applyBorder="1" applyProtection="1">
      <protection hidden="1"/>
    </xf>
    <xf numFmtId="0" fontId="3" fillId="0" borderId="0" xfId="0" applyFont="1" applyAlignment="1" applyProtection="1">
      <alignment horizontal="right" wrapText="1"/>
      <protection hidden="1"/>
    </xf>
    <xf numFmtId="0" fontId="0" fillId="0" borderId="5" xfId="0" applyBorder="1" applyProtection="1">
      <protection hidden="1"/>
    </xf>
    <xf numFmtId="0" fontId="4" fillId="3" borderId="4" xfId="0" applyNumberFormat="1" applyFont="1" applyFill="1" applyBorder="1" applyAlignment="1" applyProtection="1">
      <alignment vertical="center" wrapText="1"/>
      <protection hidden="1"/>
    </xf>
    <xf numFmtId="49" fontId="3" fillId="2" borderId="5" xfId="0" applyNumberFormat="1" applyFont="1" applyFill="1" applyBorder="1" applyAlignment="1" applyProtection="1">
      <alignment vertical="center" wrapText="1"/>
      <protection hidden="1"/>
    </xf>
    <xf numFmtId="0" fontId="4" fillId="0" borderId="2" xfId="0" applyFont="1" applyBorder="1" applyProtection="1">
      <protection hidden="1"/>
    </xf>
    <xf numFmtId="49" fontId="3" fillId="0" borderId="0" xfId="0" applyNumberFormat="1" applyFont="1" applyFill="1" applyBorder="1" applyAlignment="1" applyProtection="1">
      <alignment vertical="center" wrapText="1"/>
      <protection hidden="1"/>
    </xf>
    <xf numFmtId="2" fontId="4" fillId="0" borderId="4" xfId="0" applyNumberFormat="1" applyFont="1" applyFill="1" applyBorder="1" applyAlignment="1" applyProtection="1">
      <alignment vertical="center" wrapText="1"/>
      <protection hidden="1"/>
    </xf>
    <xf numFmtId="2" fontId="3" fillId="2" borderId="4" xfId="3" applyNumberFormat="1" applyFont="1" applyFill="1" applyBorder="1" applyAlignment="1" applyProtection="1">
      <alignment horizontal="right" vertical="center" indent="1"/>
      <protection hidden="1"/>
    </xf>
    <xf numFmtId="0" fontId="4" fillId="0" borderId="0" xfId="0" applyFont="1" applyFill="1" applyBorder="1" applyAlignment="1" applyProtection="1">
      <alignment vertical="center"/>
      <protection hidden="1"/>
    </xf>
    <xf numFmtId="0" fontId="4" fillId="0" borderId="0" xfId="0" applyFont="1" applyFill="1" applyBorder="1" applyAlignment="1" applyProtection="1">
      <alignment horizontal="center"/>
      <protection hidden="1"/>
    </xf>
    <xf numFmtId="165" fontId="4" fillId="0" borderId="4" xfId="0" applyNumberFormat="1" applyFont="1" applyFill="1" applyBorder="1" applyAlignment="1" applyProtection="1">
      <alignment horizontal="center" vertical="center" wrapText="1"/>
      <protection hidden="1"/>
    </xf>
    <xf numFmtId="168" fontId="3" fillId="0" borderId="0" xfId="0" applyNumberFormat="1" applyFont="1" applyFill="1" applyBorder="1" applyProtection="1">
      <protection locked="0" hidden="1"/>
    </xf>
    <xf numFmtId="2" fontId="4" fillId="3" borderId="4" xfId="3" applyNumberFormat="1" applyFont="1" applyFill="1" applyBorder="1" applyAlignment="1" applyProtection="1">
      <alignment vertical="center" wrapText="1"/>
    </xf>
    <xf numFmtId="0" fontId="4" fillId="3" borderId="4" xfId="0" applyFont="1" applyFill="1" applyBorder="1" applyAlignment="1" applyProtection="1">
      <alignment vertical="center" wrapText="1"/>
      <protection locked="0" hidden="1"/>
    </xf>
    <xf numFmtId="0" fontId="4" fillId="3" borderId="4" xfId="0" applyNumberFormat="1" applyFont="1" applyFill="1" applyBorder="1" applyAlignment="1" applyProtection="1">
      <alignment vertical="center"/>
      <protection locked="0" hidden="1"/>
    </xf>
    <xf numFmtId="2" fontId="4" fillId="0" borderId="0" xfId="0" applyNumberFormat="1" applyFont="1" applyProtection="1">
      <protection hidden="1"/>
    </xf>
    <xf numFmtId="2" fontId="4" fillId="3" borderId="4" xfId="0" applyNumberFormat="1" applyFont="1" applyFill="1" applyBorder="1" applyAlignment="1" applyProtection="1">
      <alignment vertical="center" wrapText="1"/>
      <protection locked="0" hidden="1"/>
    </xf>
    <xf numFmtId="2" fontId="4" fillId="3" borderId="4" xfId="0" applyNumberFormat="1" applyFont="1" applyFill="1" applyBorder="1" applyAlignment="1" applyProtection="1">
      <alignment vertical="center" wrapText="1"/>
      <protection hidden="1"/>
    </xf>
    <xf numFmtId="2" fontId="4" fillId="0" borderId="0" xfId="0" applyNumberFormat="1" applyFont="1" applyProtection="1">
      <protection locked="0" hidden="1"/>
    </xf>
    <xf numFmtId="0" fontId="4" fillId="0" borderId="2" xfId="0" applyFont="1" applyFill="1" applyBorder="1" applyAlignment="1" applyProtection="1">
      <alignment horizontal="center" vertical="center"/>
      <protection hidden="1"/>
    </xf>
    <xf numFmtId="0" fontId="4" fillId="6" borderId="4" xfId="0" applyFont="1" applyFill="1" applyBorder="1" applyAlignment="1" applyProtection="1">
      <alignment vertical="center" wrapText="1"/>
      <protection hidden="1"/>
    </xf>
    <xf numFmtId="0" fontId="4" fillId="6" borderId="4" xfId="0" applyNumberFormat="1" applyFont="1" applyFill="1" applyBorder="1" applyAlignment="1" applyProtection="1">
      <alignment vertical="center" wrapText="1"/>
      <protection hidden="1"/>
    </xf>
    <xf numFmtId="0" fontId="4" fillId="6" borderId="4" xfId="0" applyFont="1" applyFill="1" applyBorder="1" applyAlignment="1" applyProtection="1">
      <alignment horizontal="center" vertical="center" wrapText="1"/>
      <protection hidden="1"/>
    </xf>
    <xf numFmtId="2" fontId="4" fillId="6" borderId="4" xfId="0" applyNumberFormat="1" applyFont="1" applyFill="1" applyBorder="1" applyAlignment="1" applyProtection="1">
      <alignment vertical="center" wrapText="1"/>
      <protection hidden="1"/>
    </xf>
    <xf numFmtId="49" fontId="4" fillId="6" borderId="4" xfId="0" applyNumberFormat="1" applyFont="1" applyFill="1" applyBorder="1" applyAlignment="1" applyProtection="1">
      <alignment vertical="center" wrapText="1"/>
      <protection hidden="1"/>
    </xf>
    <xf numFmtId="169" fontId="0" fillId="0" borderId="0" xfId="0" applyNumberFormat="1" applyProtection="1">
      <protection hidden="1"/>
    </xf>
    <xf numFmtId="49" fontId="4" fillId="3" borderId="4" xfId="0" applyNumberFormat="1" applyFont="1" applyFill="1" applyBorder="1" applyAlignment="1" applyProtection="1">
      <alignment horizontal="center" vertical="center" wrapText="1"/>
      <protection hidden="1"/>
    </xf>
    <xf numFmtId="0" fontId="0" fillId="0" borderId="4" xfId="0" applyBorder="1"/>
    <xf numFmtId="0" fontId="0" fillId="0" borderId="4" xfId="0" applyBorder="1" applyAlignment="1">
      <alignment wrapText="1"/>
    </xf>
    <xf numFmtId="0" fontId="0" fillId="0" borderId="4" xfId="0" applyBorder="1" applyAlignment="1">
      <alignment horizontal="center"/>
    </xf>
    <xf numFmtId="49" fontId="4" fillId="6" borderId="4" xfId="0" applyNumberFormat="1" applyFont="1" applyFill="1" applyBorder="1" applyAlignment="1" applyProtection="1">
      <alignment horizontal="center" vertical="center" wrapText="1"/>
      <protection hidden="1"/>
    </xf>
    <xf numFmtId="0" fontId="2" fillId="2" borderId="2" xfId="0" applyFont="1" applyFill="1" applyBorder="1" applyAlignment="1" applyProtection="1">
      <alignment horizontal="center"/>
      <protection hidden="1"/>
    </xf>
    <xf numFmtId="0" fontId="2" fillId="2" borderId="3" xfId="0" applyFont="1" applyFill="1" applyBorder="1" applyAlignment="1" applyProtection="1">
      <alignment horizontal="center"/>
      <protection hidden="1"/>
    </xf>
    <xf numFmtId="0" fontId="2" fillId="2" borderId="5" xfId="0" applyFont="1" applyFill="1" applyBorder="1" applyAlignment="1" applyProtection="1">
      <alignment horizontal="center"/>
      <protection hidden="1"/>
    </xf>
    <xf numFmtId="165" fontId="3" fillId="0" borderId="2" xfId="0" applyNumberFormat="1" applyFont="1" applyFill="1" applyBorder="1" applyAlignment="1" applyProtection="1">
      <alignment vertical="center"/>
      <protection hidden="1"/>
    </xf>
    <xf numFmtId="165" fontId="3" fillId="0" borderId="3" xfId="0" applyNumberFormat="1" applyFont="1" applyFill="1" applyBorder="1" applyAlignment="1" applyProtection="1">
      <alignment vertical="center"/>
      <protection hidden="1"/>
    </xf>
    <xf numFmtId="165" fontId="3" fillId="0" borderId="5" xfId="0" applyNumberFormat="1" applyFont="1" applyFill="1" applyBorder="1" applyAlignment="1" applyProtection="1">
      <alignment vertical="center"/>
      <protection hidden="1"/>
    </xf>
    <xf numFmtId="0" fontId="4" fillId="3" borderId="2" xfId="0" applyFont="1" applyFill="1" applyBorder="1" applyAlignment="1" applyProtection="1">
      <alignment horizontal="left" vertical="top" wrapText="1"/>
      <protection locked="0"/>
    </xf>
    <xf numFmtId="0" fontId="4" fillId="3" borderId="3" xfId="0" applyFont="1" applyFill="1" applyBorder="1" applyAlignment="1" applyProtection="1">
      <alignment horizontal="left" vertical="top" wrapText="1"/>
      <protection locked="0"/>
    </xf>
    <xf numFmtId="0" fontId="4" fillId="3" borderId="5" xfId="0" applyFont="1" applyFill="1" applyBorder="1" applyAlignment="1" applyProtection="1">
      <alignment horizontal="left" vertical="top" wrapText="1"/>
      <protection locked="0"/>
    </xf>
    <xf numFmtId="0" fontId="4" fillId="3" borderId="2" xfId="0" applyFont="1" applyFill="1" applyBorder="1" applyAlignment="1" applyProtection="1">
      <alignment horizontal="center" wrapText="1"/>
      <protection locked="0"/>
    </xf>
    <xf numFmtId="0" fontId="4" fillId="3" borderId="5" xfId="0" applyFont="1" applyFill="1" applyBorder="1" applyAlignment="1" applyProtection="1">
      <alignment horizontal="center" wrapText="1"/>
      <protection locked="0"/>
    </xf>
    <xf numFmtId="0" fontId="4" fillId="0" borderId="0" xfId="0" applyFont="1" applyFill="1" applyBorder="1" applyAlignment="1" applyProtection="1">
      <alignment horizontal="left" vertical="center" wrapText="1"/>
      <protection locked="0"/>
    </xf>
    <xf numFmtId="164" fontId="4" fillId="7" borderId="2" xfId="3" applyNumberFormat="1" applyFont="1" applyFill="1" applyBorder="1" applyAlignment="1" applyProtection="1">
      <alignment horizontal="center" vertical="center" wrapText="1"/>
      <protection locked="0" hidden="1"/>
    </xf>
    <xf numFmtId="164" fontId="4" fillId="7" borderId="3" xfId="3" applyNumberFormat="1" applyFont="1" applyFill="1" applyBorder="1" applyAlignment="1" applyProtection="1">
      <alignment horizontal="center" vertical="center" wrapText="1"/>
      <protection locked="0" hidden="1"/>
    </xf>
    <xf numFmtId="164" fontId="4" fillId="7" borderId="5" xfId="3" applyNumberFormat="1" applyFont="1" applyFill="1" applyBorder="1" applyAlignment="1" applyProtection="1">
      <alignment horizontal="center" vertical="center" wrapText="1"/>
      <protection locked="0" hidden="1"/>
    </xf>
    <xf numFmtId="0" fontId="4" fillId="3" borderId="2" xfId="0" applyFont="1" applyFill="1" applyBorder="1" applyAlignment="1" applyProtection="1">
      <alignment horizontal="center" vertical="center" wrapText="1"/>
      <protection locked="0"/>
    </xf>
    <xf numFmtId="0" fontId="4" fillId="3" borderId="5"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hidden="1"/>
    </xf>
    <xf numFmtId="0" fontId="4" fillId="5" borderId="2" xfId="0" applyFont="1" applyFill="1" applyBorder="1" applyAlignment="1" applyProtection="1">
      <alignment horizontal="center"/>
      <protection locked="0"/>
    </xf>
    <xf numFmtId="0" fontId="4" fillId="5" borderId="3" xfId="0" applyFont="1" applyFill="1" applyBorder="1" applyAlignment="1" applyProtection="1">
      <alignment horizontal="center"/>
      <protection locked="0"/>
    </xf>
    <xf numFmtId="0" fontId="4" fillId="5" borderId="5" xfId="0" applyFont="1" applyFill="1" applyBorder="1" applyAlignment="1" applyProtection="1">
      <alignment horizontal="center"/>
      <protection locked="0"/>
    </xf>
    <xf numFmtId="0" fontId="4" fillId="5" borderId="2" xfId="0" applyFont="1" applyFill="1" applyBorder="1" applyAlignment="1" applyProtection="1">
      <alignment horizontal="center"/>
      <protection hidden="1"/>
    </xf>
    <xf numFmtId="0" fontId="4" fillId="5" borderId="3" xfId="0" applyFont="1" applyFill="1" applyBorder="1" applyAlignment="1" applyProtection="1">
      <alignment horizontal="center"/>
      <protection hidden="1"/>
    </xf>
    <xf numFmtId="0" fontId="4" fillId="5" borderId="5" xfId="0" applyFont="1" applyFill="1" applyBorder="1" applyAlignment="1" applyProtection="1">
      <alignment horizontal="center"/>
      <protection hidden="1"/>
    </xf>
    <xf numFmtId="164" fontId="8" fillId="8" borderId="4" xfId="3" applyNumberFormat="1" applyFont="1" applyFill="1" applyBorder="1" applyAlignment="1" applyProtection="1">
      <alignment horizontal="center" vertical="center" wrapText="1"/>
      <protection locked="0" hidden="1"/>
    </xf>
    <xf numFmtId="164" fontId="4" fillId="9" borderId="2" xfId="3" applyNumberFormat="1" applyFont="1" applyFill="1" applyBorder="1" applyAlignment="1" applyProtection="1">
      <alignment horizontal="center" vertical="center" wrapText="1"/>
      <protection locked="0" hidden="1"/>
    </xf>
    <xf numFmtId="164" fontId="4" fillId="9" borderId="3" xfId="3" applyNumberFormat="1" applyFont="1" applyFill="1" applyBorder="1" applyAlignment="1" applyProtection="1">
      <alignment horizontal="center" vertical="center" wrapText="1"/>
      <protection locked="0" hidden="1"/>
    </xf>
    <xf numFmtId="164" fontId="4" fillId="9" borderId="5" xfId="3" applyNumberFormat="1" applyFont="1" applyFill="1" applyBorder="1" applyAlignment="1" applyProtection="1">
      <alignment horizontal="center" vertical="center" wrapText="1"/>
      <protection locked="0" hidden="1"/>
    </xf>
    <xf numFmtId="2" fontId="4" fillId="7" borderId="4" xfId="3" applyNumberFormat="1" applyFont="1" applyFill="1" applyBorder="1" applyAlignment="1" applyProtection="1">
      <alignment vertical="center" wrapText="1"/>
      <protection locked="0" hidden="1"/>
    </xf>
    <xf numFmtId="2" fontId="4" fillId="9" borderId="2" xfId="0" applyNumberFormat="1" applyFont="1" applyFill="1" applyBorder="1" applyAlignment="1" applyProtection="1">
      <alignment vertical="center"/>
      <protection hidden="1"/>
    </xf>
    <xf numFmtId="2" fontId="4" fillId="9" borderId="3" xfId="0" applyNumberFormat="1" applyFont="1" applyFill="1" applyBorder="1" applyAlignment="1" applyProtection="1">
      <alignment vertical="center"/>
      <protection hidden="1"/>
    </xf>
    <xf numFmtId="2" fontId="4" fillId="9" borderId="5" xfId="0" applyNumberFormat="1" applyFont="1" applyFill="1" applyBorder="1" applyAlignment="1" applyProtection="1">
      <alignment vertical="center"/>
      <protection hidden="1"/>
    </xf>
    <xf numFmtId="2" fontId="4" fillId="9" borderId="4" xfId="3" applyNumberFormat="1" applyFont="1" applyFill="1" applyBorder="1" applyAlignment="1" applyProtection="1">
      <alignment vertical="center" wrapText="1"/>
      <protection locked="0" hidden="1"/>
    </xf>
    <xf numFmtId="2" fontId="4" fillId="7" borderId="4" xfId="3" applyNumberFormat="1" applyFont="1" applyFill="1" applyBorder="1" applyAlignment="1" applyProtection="1">
      <alignment vertical="center" wrapText="1"/>
      <protection hidden="1"/>
    </xf>
    <xf numFmtId="49" fontId="3" fillId="2" borderId="2" xfId="0" applyNumberFormat="1" applyFont="1" applyFill="1" applyBorder="1" applyAlignment="1" applyProtection="1">
      <alignment vertical="center" wrapText="1"/>
      <protection hidden="1"/>
    </xf>
    <xf numFmtId="49" fontId="3" fillId="2" borderId="3" xfId="0" applyNumberFormat="1" applyFont="1" applyFill="1" applyBorder="1" applyAlignment="1" applyProtection="1">
      <alignment vertical="center" wrapText="1"/>
      <protection hidden="1"/>
    </xf>
    <xf numFmtId="49" fontId="3" fillId="2" borderId="5" xfId="0" applyNumberFormat="1" applyFont="1" applyFill="1" applyBorder="1" applyAlignment="1" applyProtection="1">
      <alignment vertical="center" wrapText="1"/>
      <protection hidden="1"/>
    </xf>
    <xf numFmtId="0" fontId="2" fillId="2" borderId="2" xfId="0" applyFont="1" applyFill="1" applyBorder="1" applyAlignment="1" applyProtection="1">
      <alignment horizontal="center" wrapText="1"/>
      <protection hidden="1"/>
    </xf>
  </cellXfs>
  <cellStyles count="13">
    <cellStyle name="Currency 2" xfId="1" xr:uid="{00000000-0005-0000-0000-000000000000}"/>
    <cellStyle name="Komma 2" xfId="2" xr:uid="{00000000-0005-0000-0000-000001000000}"/>
    <cellStyle name="Migliaia" xfId="3" builtinId="3"/>
    <cellStyle name="Migliaia 2" xfId="4" xr:uid="{00000000-0005-0000-0000-000003000000}"/>
    <cellStyle name="Normal 2" xfId="5" xr:uid="{00000000-0005-0000-0000-000004000000}"/>
    <cellStyle name="Normale" xfId="0" builtinId="0"/>
    <cellStyle name="Normale 2" xfId="6" xr:uid="{00000000-0005-0000-0000-000006000000}"/>
    <cellStyle name="Percent 2" xfId="7" xr:uid="{00000000-0005-0000-0000-000007000000}"/>
    <cellStyle name="Percentuale" xfId="8" builtinId="5"/>
    <cellStyle name="Percentuale 2" xfId="9" xr:uid="{00000000-0005-0000-0000-000009000000}"/>
    <cellStyle name="Prozent 2" xfId="10" xr:uid="{00000000-0005-0000-0000-00000A000000}"/>
    <cellStyle name="Standard 2" xfId="11" xr:uid="{00000000-0005-0000-0000-00000B000000}"/>
    <cellStyle name="Währung 2" xfId="12" xr:uid="{00000000-0005-0000-0000-00000C000000}"/>
  </cellStyles>
  <dxfs count="653">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FF0000"/>
        </patternFill>
      </fill>
    </dxf>
    <dxf>
      <fill>
        <patternFill>
          <bgColor rgb="FFCCFFCC"/>
        </patternFill>
      </fill>
    </dxf>
    <dxf>
      <fill>
        <patternFill>
          <bgColor rgb="FFC0C0C0"/>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FF0000"/>
        </patternFill>
      </fill>
    </dxf>
    <dxf>
      <fill>
        <patternFill>
          <bgColor rgb="FFCCFFCC"/>
        </patternFill>
      </fill>
    </dxf>
    <dxf>
      <fill>
        <patternFill>
          <bgColor rgb="FFC0C0C0"/>
        </patternFill>
      </fill>
    </dxf>
    <dxf>
      <fill>
        <patternFill>
          <bgColor rgb="FFFF0000"/>
        </patternFill>
      </fill>
    </dxf>
    <dxf>
      <fill>
        <patternFill>
          <bgColor rgb="FFCCFFCC"/>
        </patternFill>
      </fill>
    </dxf>
    <dxf>
      <fill>
        <patternFill>
          <bgColor rgb="FFC0C0C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FF0000"/>
        </patternFill>
      </fill>
    </dxf>
    <dxf>
      <fill>
        <patternFill>
          <bgColor rgb="FFCCFFCC"/>
        </patternFill>
      </fill>
    </dxf>
    <dxf>
      <fill>
        <patternFill>
          <bgColor rgb="FFC0C0C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0"/>
  <sheetViews>
    <sheetView tabSelected="1" topLeftCell="A16" zoomScale="90" zoomScaleNormal="90" workbookViewId="0">
      <selection activeCell="E35" sqref="E35:H35"/>
    </sheetView>
  </sheetViews>
  <sheetFormatPr defaultColWidth="11.42578125" defaultRowHeight="12.75" x14ac:dyDescent="0.2"/>
  <cols>
    <col min="1" max="1" width="5.5703125" customWidth="1"/>
    <col min="2" max="2" width="13" style="1" customWidth="1"/>
    <col min="3" max="3" width="1.7109375" style="1" bestFit="1" customWidth="1"/>
    <col min="4" max="4" width="57.7109375" style="1" customWidth="1"/>
    <col min="5" max="5" width="16.7109375" style="1" customWidth="1"/>
    <col min="6" max="6" width="15" style="1" customWidth="1"/>
    <col min="7" max="7" width="11.28515625" style="1" customWidth="1"/>
    <col min="8" max="8" width="17" customWidth="1"/>
  </cols>
  <sheetData>
    <row r="1" spans="1:11" ht="15" customHeight="1" x14ac:dyDescent="0.25">
      <c r="A1" s="95" t="s">
        <v>282</v>
      </c>
      <c r="B1" s="96"/>
      <c r="C1" s="96"/>
      <c r="D1" s="96"/>
      <c r="E1" s="96"/>
      <c r="F1" s="96"/>
      <c r="G1" s="96"/>
      <c r="H1" s="96"/>
      <c r="I1" s="96"/>
      <c r="J1" s="97"/>
      <c r="K1" s="5"/>
    </row>
    <row r="3" spans="1:11" ht="23.25" customHeight="1" x14ac:dyDescent="0.2">
      <c r="A3" s="98" t="s">
        <v>244</v>
      </c>
      <c r="B3" s="99"/>
      <c r="C3" s="100"/>
      <c r="D3" s="101" t="s">
        <v>597</v>
      </c>
      <c r="E3" s="102"/>
      <c r="F3" s="102"/>
      <c r="G3" s="102"/>
      <c r="H3" s="103"/>
    </row>
    <row r="4" spans="1:11" x14ac:dyDescent="0.2">
      <c r="A4" s="1"/>
      <c r="C4" s="11"/>
      <c r="F4" s="2"/>
      <c r="G4" s="2"/>
    </row>
    <row r="5" spans="1:11" ht="15" x14ac:dyDescent="0.25">
      <c r="A5" s="3" t="s">
        <v>245</v>
      </c>
      <c r="B5" s="3"/>
      <c r="C5" s="48"/>
      <c r="D5" s="3"/>
      <c r="E5" s="4"/>
      <c r="F5" s="5"/>
      <c r="G5" s="5"/>
      <c r="H5" s="8"/>
    </row>
    <row r="6" spans="1:11" x14ac:dyDescent="0.2">
      <c r="A6" s="6" t="s">
        <v>246</v>
      </c>
      <c r="B6" s="7"/>
      <c r="C6" s="49"/>
      <c r="D6" s="7"/>
      <c r="E6" s="104" t="s">
        <v>180</v>
      </c>
      <c r="F6" s="105"/>
      <c r="G6" s="106"/>
      <c r="H6" s="106"/>
    </row>
    <row r="7" spans="1:11" x14ac:dyDescent="0.2">
      <c r="A7" s="41"/>
      <c r="B7" s="40"/>
      <c r="C7" s="50"/>
      <c r="D7"/>
      <c r="E7"/>
      <c r="F7" s="8"/>
      <c r="G7" s="2"/>
      <c r="H7" s="8"/>
    </row>
    <row r="8" spans="1:11" x14ac:dyDescent="0.2">
      <c r="A8" s="9" t="s">
        <v>247</v>
      </c>
      <c r="B8" s="10"/>
      <c r="C8" s="51"/>
      <c r="D8" s="10"/>
      <c r="E8" s="110"/>
      <c r="F8" s="111"/>
      <c r="G8" s="112"/>
      <c r="H8" s="112"/>
    </row>
    <row r="9" spans="1:11" x14ac:dyDescent="0.2">
      <c r="A9" s="41"/>
      <c r="B9" s="40"/>
      <c r="C9" s="50"/>
      <c r="D9"/>
      <c r="E9"/>
      <c r="F9" s="8"/>
      <c r="G9" s="2"/>
      <c r="H9" s="8"/>
    </row>
    <row r="10" spans="1:11" x14ac:dyDescent="0.2">
      <c r="A10" s="6" t="s">
        <v>287</v>
      </c>
      <c r="B10" s="7"/>
      <c r="C10" s="49"/>
      <c r="D10" s="7"/>
      <c r="E10" s="76">
        <v>566163.35</v>
      </c>
      <c r="F10" s="8"/>
      <c r="G10" s="2"/>
      <c r="H10" s="8"/>
    </row>
    <row r="11" spans="1:11" x14ac:dyDescent="0.2">
      <c r="A11" s="6" t="s">
        <v>288</v>
      </c>
      <c r="B11" s="7"/>
      <c r="C11" s="49"/>
      <c r="D11" s="7"/>
      <c r="E11" s="76"/>
      <c r="F11" s="52"/>
      <c r="G11" s="52"/>
      <c r="H11" s="52"/>
    </row>
    <row r="12" spans="1:11" x14ac:dyDescent="0.2">
      <c r="A12" s="1"/>
      <c r="E12" s="11"/>
      <c r="F12" s="2"/>
      <c r="G12" s="2"/>
    </row>
    <row r="13" spans="1:11" x14ac:dyDescent="0.2">
      <c r="A13" s="68" t="s">
        <v>275</v>
      </c>
      <c r="B13" s="7"/>
      <c r="C13" s="7"/>
      <c r="D13" s="7"/>
      <c r="E13" s="57"/>
      <c r="F13" s="53"/>
      <c r="G13" s="53"/>
      <c r="H13" s="53"/>
    </row>
    <row r="14" spans="1:11" x14ac:dyDescent="0.2">
      <c r="A14" s="1"/>
      <c r="F14" s="2"/>
      <c r="G14" s="2"/>
      <c r="H14" s="8"/>
    </row>
    <row r="15" spans="1:11" s="40" customFormat="1" x14ac:dyDescent="0.2">
      <c r="A15" s="6" t="s">
        <v>276</v>
      </c>
      <c r="B15" s="7"/>
      <c r="C15" s="49"/>
      <c r="D15" s="7"/>
      <c r="E15" s="61"/>
      <c r="F15" s="60"/>
      <c r="G15" s="60"/>
      <c r="H15" s="60"/>
    </row>
    <row r="16" spans="1:11" x14ac:dyDescent="0.2">
      <c r="A16" s="1"/>
      <c r="F16" s="2"/>
      <c r="G16" s="2"/>
      <c r="H16" s="8"/>
    </row>
    <row r="17" spans="1:9" x14ac:dyDescent="0.2">
      <c r="A17" s="9" t="s">
        <v>248</v>
      </c>
      <c r="B17" s="10"/>
      <c r="C17" s="10"/>
      <c r="D17" s="10"/>
      <c r="E17" s="58"/>
      <c r="F17" s="54"/>
      <c r="G17" s="54"/>
      <c r="H17" s="54"/>
    </row>
    <row r="18" spans="1:9" x14ac:dyDescent="0.2">
      <c r="A18" s="72"/>
      <c r="B18" s="72"/>
      <c r="C18" s="72"/>
      <c r="D18" s="72"/>
      <c r="E18" s="54"/>
      <c r="F18" s="54"/>
      <c r="G18" s="54"/>
      <c r="H18" s="54"/>
    </row>
    <row r="19" spans="1:9" x14ac:dyDescent="0.2">
      <c r="A19" s="9" t="s">
        <v>281</v>
      </c>
      <c r="B19" s="10"/>
      <c r="C19" s="51"/>
      <c r="D19" s="10"/>
      <c r="E19" s="62"/>
      <c r="F19" s="54"/>
      <c r="G19" s="54"/>
      <c r="H19" s="54"/>
    </row>
    <row r="20" spans="1:9" x14ac:dyDescent="0.2">
      <c r="A20" s="1"/>
      <c r="B20" s="12"/>
      <c r="C20" s="12"/>
      <c r="D20" s="12"/>
      <c r="E20" s="12"/>
      <c r="F20" s="2"/>
      <c r="G20" s="55"/>
      <c r="H20" s="8"/>
    </row>
    <row r="21" spans="1:9" x14ac:dyDescent="0.2">
      <c r="A21" s="9" t="s">
        <v>249</v>
      </c>
      <c r="B21" s="10"/>
      <c r="C21" s="10"/>
      <c r="D21" s="10"/>
      <c r="E21" s="59"/>
      <c r="F21" s="56"/>
      <c r="G21" s="56"/>
      <c r="H21" s="56"/>
    </row>
    <row r="22" spans="1:9" x14ac:dyDescent="0.2">
      <c r="A22" s="1"/>
    </row>
    <row r="23" spans="1:9" x14ac:dyDescent="0.2">
      <c r="A23" s="12"/>
      <c r="B23" s="12"/>
      <c r="C23" s="12"/>
      <c r="D23" s="12"/>
      <c r="E23" s="12"/>
      <c r="F23" s="12"/>
      <c r="G23" s="12"/>
    </row>
    <row r="24" spans="1:9" x14ac:dyDescent="0.2">
      <c r="A24" s="1"/>
      <c r="G24" s="2"/>
    </row>
    <row r="25" spans="1:9" ht="15" x14ac:dyDescent="0.25">
      <c r="A25" s="4" t="s">
        <v>250</v>
      </c>
      <c r="B25" s="4"/>
      <c r="C25" s="4"/>
      <c r="D25" s="4"/>
      <c r="E25" s="4"/>
      <c r="F25" s="4"/>
      <c r="G25" s="5"/>
    </row>
    <row r="26" spans="1:9" s="40" customFormat="1" ht="15" x14ac:dyDescent="0.25">
      <c r="A26" s="6" t="s">
        <v>251</v>
      </c>
      <c r="B26" s="6"/>
      <c r="C26" s="6"/>
      <c r="D26" s="65"/>
      <c r="E26" s="116"/>
      <c r="F26" s="117"/>
      <c r="G26" s="117"/>
      <c r="H26" s="118"/>
      <c r="I26" s="5"/>
    </row>
    <row r="27" spans="1:9" s="40" customFormat="1" ht="15" x14ac:dyDescent="0.25">
      <c r="A27" s="42"/>
      <c r="B27" s="42"/>
      <c r="C27" s="42"/>
      <c r="D27" s="19"/>
      <c r="E27" s="73"/>
      <c r="F27" s="73"/>
      <c r="G27" s="73"/>
      <c r="H27" s="73"/>
      <c r="I27" s="5"/>
    </row>
    <row r="28" spans="1:9" s="40" customFormat="1" x14ac:dyDescent="0.2">
      <c r="A28" s="6" t="s">
        <v>252</v>
      </c>
      <c r="B28" s="6"/>
      <c r="C28" s="49"/>
      <c r="D28" s="63"/>
      <c r="E28" s="116"/>
      <c r="F28" s="117"/>
      <c r="G28" s="117"/>
      <c r="H28" s="118"/>
    </row>
    <row r="29" spans="1:9" ht="15" x14ac:dyDescent="0.25">
      <c r="A29" s="1"/>
      <c r="B29" s="4"/>
      <c r="C29" s="4"/>
      <c r="D29" s="4"/>
      <c r="E29" s="4"/>
      <c r="F29" s="4"/>
      <c r="G29" s="5"/>
    </row>
    <row r="30" spans="1:9" x14ac:dyDescent="0.2">
      <c r="A30" s="6" t="s">
        <v>253</v>
      </c>
      <c r="B30" s="7"/>
      <c r="C30" s="7"/>
      <c r="D30" s="63"/>
      <c r="E30" s="113"/>
      <c r="F30" s="114"/>
      <c r="G30" s="114"/>
      <c r="H30" s="115"/>
    </row>
    <row r="31" spans="1:9" x14ac:dyDescent="0.2">
      <c r="A31" s="1"/>
    </row>
    <row r="32" spans="1:9" x14ac:dyDescent="0.2">
      <c r="B32" s="27"/>
      <c r="C32" s="27"/>
      <c r="D32" s="27"/>
      <c r="E32" s="28"/>
      <c r="F32" s="28"/>
      <c r="G32" s="28"/>
    </row>
    <row r="33" spans="1:8" x14ac:dyDescent="0.2">
      <c r="B33" s="27"/>
      <c r="C33" s="27"/>
      <c r="D33" s="27"/>
      <c r="E33" s="29"/>
      <c r="F33" s="29"/>
      <c r="G33" s="29"/>
    </row>
    <row r="34" spans="1:8" ht="54.75" customHeight="1" x14ac:dyDescent="0.2">
      <c r="A34" s="119" t="s">
        <v>270</v>
      </c>
      <c r="B34" s="119"/>
      <c r="C34" s="119"/>
      <c r="D34" s="119"/>
      <c r="E34" s="119"/>
      <c r="F34" s="119"/>
      <c r="G34" s="119"/>
      <c r="H34" s="119"/>
    </row>
    <row r="35" spans="1:8" ht="54.75" customHeight="1" x14ac:dyDescent="0.2">
      <c r="A35" s="120" t="s">
        <v>271</v>
      </c>
      <c r="B35" s="121"/>
      <c r="C35" s="121"/>
      <c r="D35" s="122"/>
      <c r="E35" s="127">
        <f>Aufmaß!H6</f>
        <v>566163.34999999986</v>
      </c>
      <c r="F35" s="127"/>
      <c r="G35" s="127"/>
      <c r="H35" s="127"/>
    </row>
    <row r="36" spans="1:8" ht="54.75" customHeight="1" x14ac:dyDescent="0.2">
      <c r="A36" s="107" t="s">
        <v>272</v>
      </c>
      <c r="B36" s="108"/>
      <c r="C36" s="108"/>
      <c r="D36" s="109"/>
      <c r="E36" s="123">
        <f>Pauschal!H6</f>
        <v>0</v>
      </c>
      <c r="F36" s="123"/>
      <c r="G36" s="123"/>
      <c r="H36" s="123"/>
    </row>
    <row r="37" spans="1:8" ht="54.75" customHeight="1" x14ac:dyDescent="0.2">
      <c r="A37" s="120" t="s">
        <v>285</v>
      </c>
      <c r="B37" s="121"/>
      <c r="C37" s="121"/>
      <c r="D37" s="122"/>
      <c r="E37" s="124">
        <f>SUM(E35:E36)</f>
        <v>566163.34999999986</v>
      </c>
      <c r="F37" s="125"/>
      <c r="G37" s="125"/>
      <c r="H37" s="126"/>
    </row>
    <row r="38" spans="1:8" ht="54.75" customHeight="1" x14ac:dyDescent="0.2">
      <c r="A38" s="107" t="s">
        <v>273</v>
      </c>
      <c r="B38" s="108"/>
      <c r="C38" s="108"/>
      <c r="D38" s="109"/>
      <c r="E38" s="123">
        <f>IF(AND(E10&gt;0,E11&gt;0),SUM(E10:E11),IF(E10&gt;0,E10,IF(E11&gt;0,E11,0)))</f>
        <v>566163.35</v>
      </c>
      <c r="F38" s="123"/>
      <c r="G38" s="123"/>
      <c r="H38" s="123"/>
    </row>
    <row r="39" spans="1:8" ht="54.75" customHeight="1" x14ac:dyDescent="0.2">
      <c r="A39" s="120" t="s">
        <v>274</v>
      </c>
      <c r="B39" s="121"/>
      <c r="C39" s="121"/>
      <c r="D39" s="122"/>
      <c r="E39" s="128">
        <f>+Sicherheitsmaßnahmen!H6</f>
        <v>33836.65</v>
      </c>
      <c r="F39" s="128"/>
      <c r="G39" s="128"/>
      <c r="H39" s="128"/>
    </row>
    <row r="40" spans="1:8" ht="54.75" customHeight="1" x14ac:dyDescent="0.2">
      <c r="A40" s="120" t="s">
        <v>286</v>
      </c>
      <c r="B40" s="121"/>
      <c r="C40" s="121"/>
      <c r="D40" s="122"/>
      <c r="E40" s="123">
        <f>E37+E39</f>
        <v>599999.99999999988</v>
      </c>
      <c r="F40" s="123"/>
      <c r="G40" s="123"/>
      <c r="H40" s="123"/>
    </row>
  </sheetData>
  <sheetProtection algorithmName="SHA-512" hashValue="evcYlsWdeCMWlqOIdw8ZnuVei6U8uf1Hu5w1MZKmvNgfi1nCskan8RqWXUijHUnkBr/09iydiskhyBMZ3Osz9A==" saltValue="dPZ3m+0aBxRJzcbYtofnZA==" spinCount="100000" sheet="1" objects="1" scenarios="1" selectLockedCells="1"/>
  <protectedRanges>
    <protectedRange sqref="G16 E13 E15 E17 E19 E21 E26 E28 E30" name="Intervallo1"/>
  </protectedRanges>
  <mergeCells count="23">
    <mergeCell ref="E40:H40"/>
    <mergeCell ref="A38:D38"/>
    <mergeCell ref="A39:D39"/>
    <mergeCell ref="A40:D40"/>
    <mergeCell ref="E39:H39"/>
    <mergeCell ref="E38:H38"/>
    <mergeCell ref="E36:H36"/>
    <mergeCell ref="E37:H37"/>
    <mergeCell ref="E35:H35"/>
    <mergeCell ref="A37:D37"/>
    <mergeCell ref="A36:D36"/>
    <mergeCell ref="E8:F8"/>
    <mergeCell ref="G8:H8"/>
    <mergeCell ref="E30:H30"/>
    <mergeCell ref="E26:H26"/>
    <mergeCell ref="E28:H28"/>
    <mergeCell ref="A34:H34"/>
    <mergeCell ref="A35:D35"/>
    <mergeCell ref="A1:J1"/>
    <mergeCell ref="A3:C3"/>
    <mergeCell ref="D3:H3"/>
    <mergeCell ref="E6:F6"/>
    <mergeCell ref="G6:H6"/>
  </mergeCells>
  <conditionalFormatting sqref="E30 E17:E18 E13 G8 E6 E8 G6">
    <cfRule type="cellIs" dxfId="652" priority="18" stopIfTrue="1" operator="notEqual">
      <formula>""</formula>
    </cfRule>
  </conditionalFormatting>
  <conditionalFormatting sqref="E26:E27">
    <cfRule type="cellIs" dxfId="651" priority="17" stopIfTrue="1" operator="notEqual">
      <formula>""</formula>
    </cfRule>
  </conditionalFormatting>
  <conditionalFormatting sqref="E28">
    <cfRule type="cellIs" dxfId="650" priority="15" stopIfTrue="1" operator="notEqual">
      <formula>""</formula>
    </cfRule>
  </conditionalFormatting>
  <conditionalFormatting sqref="E15">
    <cfRule type="cellIs" dxfId="649" priority="14" stopIfTrue="1" operator="notEqual">
      <formula>""</formula>
    </cfRule>
  </conditionalFormatting>
  <conditionalFormatting sqref="D3">
    <cfRule type="cellIs" dxfId="648" priority="13" stopIfTrue="1" operator="notEqual">
      <formula>""</formula>
    </cfRule>
  </conditionalFormatting>
  <conditionalFormatting sqref="E19">
    <cfRule type="cellIs" dxfId="647" priority="9" stopIfTrue="1" operator="notEqual">
      <formula>""</formula>
    </cfRule>
  </conditionalFormatting>
  <conditionalFormatting sqref="E10:E11">
    <cfRule type="cellIs" dxfId="646" priority="2" stopIfTrue="1" operator="notEqual">
      <formula>""</formula>
    </cfRule>
  </conditionalFormatting>
  <dataValidations count="3">
    <dataValidation type="list" allowBlank="1" showInputMessage="1" showErrorMessage="1" sqref="E6:F6" xr:uid="{00000000-0002-0000-0000-000000000000}">
      <formula1>Comuni</formula1>
    </dataValidation>
    <dataValidation type="list" allowBlank="1" showInputMessage="1" showErrorMessage="1" sqref="E8:F8" xr:uid="{00000000-0002-0000-0000-000001000000}">
      <formula1>Verlegung</formula1>
    </dataValidation>
    <dataValidation type="custom" allowBlank="1" showInputMessage="1" showErrorMessage="1" errorTitle="Achtung!" error="Betrag nur mit 2 (zwei) Dezimalstellen!!!" sqref="E10:E11" xr:uid="{00000000-0002-0000-0000-000002000000}">
      <formula1>E10=ROUND(E10,2)</formula1>
    </dataValidation>
  </dataValidations>
  <pageMargins left="0.7" right="0.7" top="0.78740157499999996" bottom="0.78740157499999996" header="0.3" footer="0.3"/>
  <pageSetup paperSize="9" scale="4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dimension ref="A1:N238"/>
  <sheetViews>
    <sheetView topLeftCell="A232" zoomScale="78" zoomScaleNormal="78" workbookViewId="0">
      <selection activeCell="I236" sqref="I236"/>
    </sheetView>
  </sheetViews>
  <sheetFormatPr defaultColWidth="11.42578125" defaultRowHeight="12.75" x14ac:dyDescent="0.2"/>
  <cols>
    <col min="1" max="1" width="5.5703125" style="40" customWidth="1"/>
    <col min="2" max="2" width="15.28515625" style="1" customWidth="1"/>
    <col min="3" max="3" width="2.140625" style="11" bestFit="1" customWidth="1"/>
    <col min="4" max="4" width="57.7109375" style="1" customWidth="1"/>
    <col min="5" max="5" width="16.7109375" style="1" customWidth="1"/>
    <col min="6" max="6" width="15" style="79" customWidth="1"/>
    <col min="7" max="7" width="14" style="82" customWidth="1"/>
    <col min="8" max="8" width="17" style="40" customWidth="1"/>
    <col min="9" max="16384" width="11.42578125" style="40"/>
  </cols>
  <sheetData>
    <row r="1" spans="1:14" ht="15" customHeight="1" x14ac:dyDescent="0.25">
      <c r="A1" s="95" t="s">
        <v>278</v>
      </c>
      <c r="B1" s="96"/>
      <c r="C1" s="96"/>
      <c r="D1" s="96"/>
      <c r="E1" s="96"/>
      <c r="F1" s="96"/>
      <c r="G1" s="96"/>
      <c r="H1" s="96"/>
      <c r="I1" s="96"/>
      <c r="J1" s="97"/>
      <c r="K1" s="5"/>
    </row>
    <row r="2" spans="1:14" x14ac:dyDescent="0.2">
      <c r="F2" s="1"/>
      <c r="G2" s="1"/>
    </row>
    <row r="3" spans="1:14" x14ac:dyDescent="0.2">
      <c r="A3" s="1"/>
      <c r="F3" s="1"/>
      <c r="G3" s="1"/>
    </row>
    <row r="4" spans="1:14" ht="15" x14ac:dyDescent="0.2">
      <c r="A4" s="1"/>
      <c r="D4" s="23" t="s">
        <v>263</v>
      </c>
      <c r="E4" s="24"/>
      <c r="F4" s="24"/>
      <c r="G4" s="24"/>
      <c r="H4" s="25"/>
    </row>
    <row r="5" spans="1:14" x14ac:dyDescent="0.2">
      <c r="A5" s="1"/>
      <c r="F5" s="1"/>
      <c r="G5" s="1"/>
      <c r="H5" s="1"/>
    </row>
    <row r="6" spans="1:14" x14ac:dyDescent="0.2">
      <c r="A6" s="1"/>
      <c r="D6" s="129" t="s">
        <v>280</v>
      </c>
      <c r="E6" s="130"/>
      <c r="F6" s="130"/>
      <c r="G6" s="131"/>
      <c r="H6" s="71">
        <f>SUM($H$17:$H$10010)</f>
        <v>566163.34999999986</v>
      </c>
    </row>
    <row r="7" spans="1:14" ht="27" customHeight="1" x14ac:dyDescent="0.2">
      <c r="A7" s="1"/>
      <c r="D7" s="20" t="s">
        <v>279</v>
      </c>
      <c r="E7" s="21"/>
      <c r="F7" s="21"/>
      <c r="G7" s="21"/>
      <c r="H7" s="71">
        <f>+ANGEBOT!E10</f>
        <v>566163.35</v>
      </c>
    </row>
    <row r="8" spans="1:14" x14ac:dyDescent="0.2">
      <c r="A8" s="1"/>
      <c r="D8" s="20" t="str">
        <f>IF(H8&lt;0,"Abschlag in %",IF(H8&gt;0,"Aufschlag in %",""))</f>
        <v>Abschlag in %</v>
      </c>
      <c r="E8" s="21"/>
      <c r="F8" s="21"/>
      <c r="G8" s="67"/>
      <c r="H8" s="26">
        <f>IF(H7=0,0,(H6/H7)-1)</f>
        <v>-2.2204460492503131E-16</v>
      </c>
    </row>
    <row r="9" spans="1:14" x14ac:dyDescent="0.2">
      <c r="A9" s="1"/>
      <c r="F9" s="1"/>
      <c r="G9" s="1"/>
    </row>
    <row r="10" spans="1:14" x14ac:dyDescent="0.2">
      <c r="A10" s="1"/>
      <c r="F10" s="1"/>
      <c r="G10" s="1"/>
    </row>
    <row r="11" spans="1:14" x14ac:dyDescent="0.2">
      <c r="A11" s="1"/>
      <c r="F11" s="1"/>
      <c r="G11" s="1"/>
      <c r="H11" s="1"/>
    </row>
    <row r="12" spans="1:14" x14ac:dyDescent="0.2">
      <c r="A12" s="1"/>
      <c r="F12" s="1"/>
      <c r="G12" s="1"/>
      <c r="H12" s="1"/>
    </row>
    <row r="13" spans="1:14" x14ac:dyDescent="0.2">
      <c r="A13" s="1"/>
      <c r="F13" s="1"/>
      <c r="G13" s="1"/>
    </row>
    <row r="14" spans="1:14" x14ac:dyDescent="0.2">
      <c r="A14" s="1"/>
      <c r="F14" s="1"/>
      <c r="G14" s="1"/>
    </row>
    <row r="15" spans="1:14" ht="15" x14ac:dyDescent="0.25">
      <c r="A15" s="13"/>
      <c r="B15" s="3" t="s">
        <v>262</v>
      </c>
      <c r="C15" s="48"/>
      <c r="D15" s="3"/>
      <c r="E15" s="3"/>
      <c r="F15" s="3"/>
      <c r="G15" s="3"/>
    </row>
    <row r="16" spans="1:14" ht="38.25" x14ac:dyDescent="0.2">
      <c r="A16" s="14" t="s">
        <v>254</v>
      </c>
      <c r="B16" s="14" t="s">
        <v>255</v>
      </c>
      <c r="C16" s="14" t="s">
        <v>243</v>
      </c>
      <c r="D16" s="15" t="s">
        <v>241</v>
      </c>
      <c r="E16" s="14" t="s">
        <v>256</v>
      </c>
      <c r="F16" s="14" t="s">
        <v>257</v>
      </c>
      <c r="G16" s="14" t="s">
        <v>258</v>
      </c>
      <c r="H16" s="14" t="s">
        <v>259</v>
      </c>
      <c r="I16" s="16" t="s">
        <v>260</v>
      </c>
      <c r="J16" s="17" t="s">
        <v>261</v>
      </c>
      <c r="N16" s="43"/>
    </row>
    <row r="17" spans="1:13" x14ac:dyDescent="0.2">
      <c r="A17" s="66"/>
      <c r="B17" s="32"/>
      <c r="C17" s="32"/>
      <c r="D17" s="66"/>
      <c r="E17" s="33"/>
      <c r="F17" s="81"/>
      <c r="G17" s="80"/>
      <c r="H17" s="66"/>
      <c r="I17" s="66"/>
      <c r="J17" s="90"/>
    </row>
    <row r="18" spans="1:13" x14ac:dyDescent="0.2">
      <c r="A18" s="91">
        <v>1</v>
      </c>
      <c r="B18" s="91" t="s">
        <v>289</v>
      </c>
      <c r="C18" s="91"/>
      <c r="D18" s="92" t="s">
        <v>290</v>
      </c>
      <c r="E18" s="93" t="s">
        <v>291</v>
      </c>
      <c r="F18" s="91">
        <v>20</v>
      </c>
      <c r="G18" s="91">
        <v>40.229999999999997</v>
      </c>
      <c r="H18" s="91">
        <f t="shared" ref="H18:H81" si="0">+IF(AND(F18="",G18=""),"",ROUND(F18*G18,2))</f>
        <v>804.6</v>
      </c>
      <c r="I18" s="93" t="str">
        <f t="shared" ref="I18:I81" si="1">IF(E18&lt;&gt;"","A","")</f>
        <v>A</v>
      </c>
      <c r="J18" s="93" t="s">
        <v>637</v>
      </c>
      <c r="M18" s="44"/>
    </row>
    <row r="19" spans="1:13" x14ac:dyDescent="0.2">
      <c r="A19" s="66"/>
      <c r="B19" s="32"/>
      <c r="C19" s="32"/>
      <c r="D19" s="66"/>
      <c r="E19" s="33"/>
      <c r="F19" s="81"/>
      <c r="G19" s="80"/>
      <c r="H19" s="66"/>
      <c r="I19" s="66"/>
      <c r="J19" s="90"/>
      <c r="M19" s="45"/>
    </row>
    <row r="20" spans="1:13" x14ac:dyDescent="0.2">
      <c r="A20" s="91">
        <v>2</v>
      </c>
      <c r="B20" s="91" t="s">
        <v>292</v>
      </c>
      <c r="C20" s="91"/>
      <c r="D20" s="92" t="s">
        <v>293</v>
      </c>
      <c r="E20" s="93" t="s">
        <v>291</v>
      </c>
      <c r="F20" s="91">
        <v>20</v>
      </c>
      <c r="G20" s="91">
        <v>37.950000000000003</v>
      </c>
      <c r="H20" s="91">
        <f t="shared" si="0"/>
        <v>759</v>
      </c>
      <c r="I20" s="93" t="str">
        <f t="shared" si="1"/>
        <v>A</v>
      </c>
      <c r="J20" s="93" t="s">
        <v>637</v>
      </c>
      <c r="M20" s="44"/>
    </row>
    <row r="21" spans="1:13" x14ac:dyDescent="0.2">
      <c r="A21" s="66"/>
      <c r="B21" s="32"/>
      <c r="C21" s="32"/>
      <c r="D21" s="66"/>
      <c r="E21" s="33"/>
      <c r="F21" s="81"/>
      <c r="G21" s="80"/>
      <c r="H21" s="66"/>
      <c r="I21" s="66"/>
      <c r="J21" s="90"/>
    </row>
    <row r="22" spans="1:13" x14ac:dyDescent="0.2">
      <c r="A22" s="91">
        <v>3</v>
      </c>
      <c r="B22" s="91" t="s">
        <v>294</v>
      </c>
      <c r="C22" s="91"/>
      <c r="D22" s="92" t="s">
        <v>295</v>
      </c>
      <c r="E22" s="93" t="s">
        <v>291</v>
      </c>
      <c r="F22" s="91">
        <v>20</v>
      </c>
      <c r="G22" s="91">
        <v>35</v>
      </c>
      <c r="H22" s="91">
        <f t="shared" si="0"/>
        <v>700</v>
      </c>
      <c r="I22" s="93" t="str">
        <f t="shared" si="1"/>
        <v>A</v>
      </c>
      <c r="J22" s="93" t="s">
        <v>637</v>
      </c>
    </row>
    <row r="23" spans="1:13" x14ac:dyDescent="0.2">
      <c r="A23" s="66"/>
      <c r="B23" s="32"/>
      <c r="C23" s="32"/>
      <c r="D23" s="66"/>
      <c r="E23" s="33"/>
      <c r="F23" s="81"/>
      <c r="G23" s="80"/>
      <c r="H23" s="66"/>
      <c r="I23" s="66"/>
      <c r="J23" s="90"/>
    </row>
    <row r="24" spans="1:13" x14ac:dyDescent="0.2">
      <c r="A24" s="91">
        <v>4</v>
      </c>
      <c r="B24" s="91" t="s">
        <v>296</v>
      </c>
      <c r="C24" s="91"/>
      <c r="D24" s="92" t="s">
        <v>297</v>
      </c>
      <c r="E24" s="93" t="s">
        <v>291</v>
      </c>
      <c r="F24" s="91">
        <v>20</v>
      </c>
      <c r="G24" s="91">
        <v>31</v>
      </c>
      <c r="H24" s="91">
        <f t="shared" si="0"/>
        <v>620</v>
      </c>
      <c r="I24" s="93" t="str">
        <f t="shared" si="1"/>
        <v>A</v>
      </c>
      <c r="J24" s="93" t="s">
        <v>637</v>
      </c>
      <c r="M24" s="44"/>
    </row>
    <row r="25" spans="1:13" x14ac:dyDescent="0.2">
      <c r="A25" s="66"/>
      <c r="B25" s="32"/>
      <c r="C25" s="32"/>
      <c r="D25" s="66"/>
      <c r="E25" s="33"/>
      <c r="F25" s="81"/>
      <c r="G25" s="80"/>
      <c r="H25" s="66"/>
      <c r="I25" s="66"/>
      <c r="J25" s="90"/>
      <c r="M25" s="45"/>
    </row>
    <row r="26" spans="1:13" x14ac:dyDescent="0.2">
      <c r="A26" s="91" t="str">
        <f t="shared" ref="A26:A77" ca="1" si="2">+IF(NOT(ISBLANK(INDIRECT("e"&amp;ROW()))),MAX(INDIRECT("a$16:A"&amp;ROW()-1))+1,"")</f>
        <v/>
      </c>
      <c r="B26" s="91" t="s">
        <v>298</v>
      </c>
      <c r="C26" s="91"/>
      <c r="D26" s="92" t="s">
        <v>300</v>
      </c>
      <c r="E26" s="93"/>
      <c r="F26" s="91"/>
      <c r="G26" s="91"/>
      <c r="H26" s="91" t="str">
        <f t="shared" si="0"/>
        <v/>
      </c>
      <c r="I26" s="93" t="str">
        <f t="shared" si="1"/>
        <v/>
      </c>
      <c r="J26" s="93"/>
      <c r="M26" s="44"/>
    </row>
    <row r="27" spans="1:13" x14ac:dyDescent="0.2">
      <c r="A27" s="91">
        <v>5</v>
      </c>
      <c r="B27" s="91" t="s">
        <v>299</v>
      </c>
      <c r="C27" s="91"/>
      <c r="D27" s="92" t="s">
        <v>301</v>
      </c>
      <c r="E27" s="93" t="s">
        <v>291</v>
      </c>
      <c r="F27" s="91">
        <v>20</v>
      </c>
      <c r="G27" s="91">
        <v>90.11</v>
      </c>
      <c r="H27" s="91">
        <f t="shared" si="0"/>
        <v>1802.2</v>
      </c>
      <c r="I27" s="93" t="str">
        <f t="shared" si="1"/>
        <v>A</v>
      </c>
      <c r="J27" s="93" t="s">
        <v>637</v>
      </c>
    </row>
    <row r="28" spans="1:13" x14ac:dyDescent="0.2">
      <c r="A28" s="66"/>
      <c r="B28" s="32"/>
      <c r="C28" s="32"/>
      <c r="D28" s="66"/>
      <c r="E28" s="33"/>
      <c r="F28" s="81"/>
      <c r="G28" s="80"/>
      <c r="H28" s="66"/>
      <c r="I28" s="66"/>
      <c r="J28" s="90"/>
    </row>
    <row r="29" spans="1:13" x14ac:dyDescent="0.2">
      <c r="A29" s="91" t="str">
        <f t="shared" ca="1" si="2"/>
        <v/>
      </c>
      <c r="B29" s="91" t="s">
        <v>302</v>
      </c>
      <c r="C29" s="91"/>
      <c r="D29" s="92" t="s">
        <v>304</v>
      </c>
      <c r="E29" s="93"/>
      <c r="F29" s="91"/>
      <c r="G29" s="91"/>
      <c r="H29" s="91" t="str">
        <f t="shared" si="0"/>
        <v/>
      </c>
      <c r="I29" s="93" t="str">
        <f t="shared" si="1"/>
        <v/>
      </c>
      <c r="J29" s="93"/>
    </row>
    <row r="30" spans="1:13" ht="25.5" x14ac:dyDescent="0.2">
      <c r="A30" s="91">
        <v>6</v>
      </c>
      <c r="B30" s="91" t="s">
        <v>303</v>
      </c>
      <c r="C30" s="91"/>
      <c r="D30" s="92" t="s">
        <v>305</v>
      </c>
      <c r="E30" s="93" t="s">
        <v>291</v>
      </c>
      <c r="F30" s="91">
        <v>20</v>
      </c>
      <c r="G30" s="91">
        <v>96.91</v>
      </c>
      <c r="H30" s="91">
        <f t="shared" si="0"/>
        <v>1938.2</v>
      </c>
      <c r="I30" s="93" t="str">
        <f t="shared" si="1"/>
        <v>A</v>
      </c>
      <c r="J30" s="93" t="s">
        <v>637</v>
      </c>
      <c r="M30" s="44"/>
    </row>
    <row r="31" spans="1:13" x14ac:dyDescent="0.2">
      <c r="A31" s="66"/>
      <c r="B31" s="32"/>
      <c r="C31" s="32"/>
      <c r="D31" s="66"/>
      <c r="E31" s="33"/>
      <c r="F31" s="81"/>
      <c r="G31" s="80"/>
      <c r="H31" s="66"/>
      <c r="I31" s="66"/>
      <c r="J31" s="90"/>
      <c r="M31" s="45"/>
    </row>
    <row r="32" spans="1:13" ht="38.25" x14ac:dyDescent="0.2">
      <c r="A32" s="91">
        <v>7</v>
      </c>
      <c r="B32" s="91" t="s">
        <v>306</v>
      </c>
      <c r="C32" s="91" t="s">
        <v>242</v>
      </c>
      <c r="D32" s="92" t="s">
        <v>307</v>
      </c>
      <c r="E32" s="93" t="s">
        <v>308</v>
      </c>
      <c r="F32" s="91">
        <v>1</v>
      </c>
      <c r="G32" s="91">
        <v>1500</v>
      </c>
      <c r="H32" s="91">
        <f t="shared" si="0"/>
        <v>1500</v>
      </c>
      <c r="I32" s="93" t="str">
        <f t="shared" si="1"/>
        <v>A</v>
      </c>
      <c r="J32" s="93" t="s">
        <v>637</v>
      </c>
      <c r="M32" s="44"/>
    </row>
    <row r="33" spans="1:13" x14ac:dyDescent="0.2">
      <c r="A33" s="66"/>
      <c r="B33" s="32"/>
      <c r="C33" s="32"/>
      <c r="D33" s="66"/>
      <c r="E33" s="33"/>
      <c r="F33" s="81"/>
      <c r="G33" s="80"/>
      <c r="H33" s="66"/>
      <c r="I33" s="66"/>
      <c r="J33" s="90"/>
    </row>
    <row r="34" spans="1:13" x14ac:dyDescent="0.2">
      <c r="A34" s="91" t="str">
        <f t="shared" ca="1" si="2"/>
        <v/>
      </c>
      <c r="B34" s="91" t="s">
        <v>309</v>
      </c>
      <c r="C34" s="91"/>
      <c r="D34" s="92" t="s">
        <v>311</v>
      </c>
      <c r="E34" s="93"/>
      <c r="F34" s="91"/>
      <c r="G34" s="91"/>
      <c r="H34" s="91" t="str">
        <f t="shared" si="0"/>
        <v/>
      </c>
      <c r="I34" s="93" t="str">
        <f t="shared" si="1"/>
        <v/>
      </c>
      <c r="J34" s="93"/>
    </row>
    <row r="35" spans="1:13" x14ac:dyDescent="0.2">
      <c r="A35" s="91">
        <v>8</v>
      </c>
      <c r="B35" s="91" t="s">
        <v>310</v>
      </c>
      <c r="C35" s="91"/>
      <c r="D35" s="92" t="s">
        <v>312</v>
      </c>
      <c r="E35" s="93" t="s">
        <v>313</v>
      </c>
      <c r="F35" s="91">
        <v>926</v>
      </c>
      <c r="G35" s="91">
        <v>2.79</v>
      </c>
      <c r="H35" s="91">
        <f t="shared" si="0"/>
        <v>2583.54</v>
      </c>
      <c r="I35" s="93" t="str">
        <f t="shared" si="1"/>
        <v>A</v>
      </c>
      <c r="J35" s="93" t="s">
        <v>637</v>
      </c>
    </row>
    <row r="36" spans="1:13" x14ac:dyDescent="0.2">
      <c r="A36" s="66"/>
      <c r="B36" s="32"/>
      <c r="C36" s="32"/>
      <c r="D36" s="66"/>
      <c r="E36" s="33"/>
      <c r="F36" s="81"/>
      <c r="G36" s="80"/>
      <c r="H36" s="66"/>
      <c r="I36" s="66"/>
      <c r="J36" s="90"/>
      <c r="M36" s="44"/>
    </row>
    <row r="37" spans="1:13" x14ac:dyDescent="0.2">
      <c r="A37" s="91">
        <v>9</v>
      </c>
      <c r="B37" s="91" t="s">
        <v>314</v>
      </c>
      <c r="C37" s="91"/>
      <c r="D37" s="92" t="s">
        <v>315</v>
      </c>
      <c r="E37" s="93" t="s">
        <v>316</v>
      </c>
      <c r="F37" s="91">
        <v>20</v>
      </c>
      <c r="G37" s="91">
        <v>10.79</v>
      </c>
      <c r="H37" s="91">
        <f t="shared" si="0"/>
        <v>215.8</v>
      </c>
      <c r="I37" s="93" t="str">
        <f t="shared" si="1"/>
        <v>A</v>
      </c>
      <c r="J37" s="93" t="s">
        <v>637</v>
      </c>
      <c r="M37" s="45"/>
    </row>
    <row r="38" spans="1:13" x14ac:dyDescent="0.2">
      <c r="A38" s="66"/>
      <c r="B38" s="32"/>
      <c r="C38" s="32"/>
      <c r="D38" s="66"/>
      <c r="E38" s="33"/>
      <c r="F38" s="81"/>
      <c r="G38" s="80"/>
      <c r="H38" s="66"/>
      <c r="I38" s="66"/>
      <c r="J38" s="90"/>
      <c r="M38" s="44"/>
    </row>
    <row r="39" spans="1:13" x14ac:dyDescent="0.2">
      <c r="A39" s="91">
        <v>10</v>
      </c>
      <c r="B39" s="91" t="s">
        <v>317</v>
      </c>
      <c r="C39" s="91"/>
      <c r="D39" s="92" t="s">
        <v>318</v>
      </c>
      <c r="E39" s="93" t="s">
        <v>316</v>
      </c>
      <c r="F39" s="91">
        <v>10</v>
      </c>
      <c r="G39" s="91">
        <v>16.75</v>
      </c>
      <c r="H39" s="91">
        <f t="shared" si="0"/>
        <v>167.5</v>
      </c>
      <c r="I39" s="93" t="str">
        <f t="shared" si="1"/>
        <v>A</v>
      </c>
      <c r="J39" s="93" t="s">
        <v>637</v>
      </c>
    </row>
    <row r="40" spans="1:13" x14ac:dyDescent="0.2">
      <c r="A40" s="66"/>
      <c r="B40" s="32"/>
      <c r="C40" s="32"/>
      <c r="D40" s="66"/>
      <c r="E40" s="33"/>
      <c r="F40" s="81"/>
      <c r="G40" s="80"/>
      <c r="H40" s="66"/>
      <c r="I40" s="66"/>
      <c r="J40" s="90"/>
    </row>
    <row r="41" spans="1:13" x14ac:dyDescent="0.2">
      <c r="A41" s="91" t="str">
        <f t="shared" ca="1" si="2"/>
        <v/>
      </c>
      <c r="B41" s="91" t="s">
        <v>319</v>
      </c>
      <c r="C41" s="91"/>
      <c r="D41" s="92" t="s">
        <v>321</v>
      </c>
      <c r="E41" s="93"/>
      <c r="F41" s="91"/>
      <c r="G41" s="91"/>
      <c r="H41" s="91" t="str">
        <f t="shared" si="0"/>
        <v/>
      </c>
      <c r="I41" s="93" t="str">
        <f t="shared" si="1"/>
        <v/>
      </c>
      <c r="J41" s="93"/>
      <c r="M41" s="44"/>
    </row>
    <row r="42" spans="1:13" x14ac:dyDescent="0.2">
      <c r="A42" s="91">
        <v>11</v>
      </c>
      <c r="B42" s="91" t="s">
        <v>320</v>
      </c>
      <c r="C42" s="91"/>
      <c r="D42" s="92" t="s">
        <v>322</v>
      </c>
      <c r="E42" s="93" t="s">
        <v>316</v>
      </c>
      <c r="F42" s="91">
        <v>3</v>
      </c>
      <c r="G42" s="91">
        <v>44.41</v>
      </c>
      <c r="H42" s="91">
        <f t="shared" si="0"/>
        <v>133.22999999999999</v>
      </c>
      <c r="I42" s="93" t="str">
        <f t="shared" si="1"/>
        <v>A</v>
      </c>
      <c r="J42" s="93" t="s">
        <v>637</v>
      </c>
      <c r="M42" s="45"/>
    </row>
    <row r="43" spans="1:13" x14ac:dyDescent="0.2">
      <c r="A43" s="66"/>
      <c r="B43" s="32"/>
      <c r="C43" s="32"/>
      <c r="D43" s="66"/>
      <c r="E43" s="33"/>
      <c r="F43" s="81"/>
      <c r="G43" s="80"/>
      <c r="H43" s="66"/>
      <c r="I43" s="66"/>
      <c r="J43" s="90"/>
      <c r="M43" s="44"/>
    </row>
    <row r="44" spans="1:13" x14ac:dyDescent="0.2">
      <c r="A44" s="91" t="str">
        <f t="shared" ca="1" si="2"/>
        <v/>
      </c>
      <c r="B44" s="91" t="s">
        <v>323</v>
      </c>
      <c r="C44" s="91"/>
      <c r="D44" s="92" t="s">
        <v>325</v>
      </c>
      <c r="E44" s="93"/>
      <c r="F44" s="91"/>
      <c r="G44" s="91"/>
      <c r="H44" s="91" t="str">
        <f t="shared" si="0"/>
        <v/>
      </c>
      <c r="I44" s="93" t="str">
        <f t="shared" si="1"/>
        <v/>
      </c>
      <c r="J44" s="93"/>
    </row>
    <row r="45" spans="1:13" x14ac:dyDescent="0.2">
      <c r="A45" s="91">
        <v>12</v>
      </c>
      <c r="B45" s="91" t="s">
        <v>324</v>
      </c>
      <c r="C45" s="91"/>
      <c r="D45" s="92" t="s">
        <v>326</v>
      </c>
      <c r="E45" s="93" t="s">
        <v>316</v>
      </c>
      <c r="F45" s="91">
        <v>5</v>
      </c>
      <c r="G45" s="91">
        <v>42.2</v>
      </c>
      <c r="H45" s="91">
        <f t="shared" si="0"/>
        <v>211</v>
      </c>
      <c r="I45" s="93" t="str">
        <f t="shared" si="1"/>
        <v>A</v>
      </c>
      <c r="J45" s="93" t="s">
        <v>637</v>
      </c>
    </row>
    <row r="46" spans="1:13" x14ac:dyDescent="0.2">
      <c r="A46" s="66"/>
      <c r="B46" s="32"/>
      <c r="C46" s="32"/>
      <c r="D46" s="66"/>
      <c r="E46" s="33"/>
      <c r="F46" s="81"/>
      <c r="G46" s="80"/>
      <c r="H46" s="66"/>
      <c r="I46" s="66"/>
      <c r="J46" s="90"/>
    </row>
    <row r="47" spans="1:13" x14ac:dyDescent="0.2">
      <c r="A47" s="91">
        <v>13</v>
      </c>
      <c r="B47" s="91" t="s">
        <v>327</v>
      </c>
      <c r="C47" s="91"/>
      <c r="D47" s="92" t="s">
        <v>328</v>
      </c>
      <c r="E47" s="93" t="s">
        <v>316</v>
      </c>
      <c r="F47" s="91">
        <v>20</v>
      </c>
      <c r="G47" s="91">
        <v>20.49</v>
      </c>
      <c r="H47" s="91">
        <f t="shared" si="0"/>
        <v>409.8</v>
      </c>
      <c r="I47" s="93" t="str">
        <f t="shared" si="1"/>
        <v>A</v>
      </c>
      <c r="J47" s="93" t="s">
        <v>637</v>
      </c>
      <c r="M47" s="44"/>
    </row>
    <row r="48" spans="1:13" x14ac:dyDescent="0.2">
      <c r="A48" s="66"/>
      <c r="B48" s="32"/>
      <c r="C48" s="32"/>
      <c r="D48" s="66"/>
      <c r="E48" s="33"/>
      <c r="F48" s="81"/>
      <c r="G48" s="80"/>
      <c r="H48" s="66"/>
      <c r="I48" s="66"/>
      <c r="J48" s="90"/>
      <c r="M48" s="45"/>
    </row>
    <row r="49" spans="1:13" ht="25.5" x14ac:dyDescent="0.2">
      <c r="A49" s="91">
        <v>14</v>
      </c>
      <c r="B49" s="91" t="s">
        <v>329</v>
      </c>
      <c r="C49" s="91"/>
      <c r="D49" s="92" t="s">
        <v>330</v>
      </c>
      <c r="E49" s="93" t="s">
        <v>316</v>
      </c>
      <c r="F49" s="91">
        <v>10</v>
      </c>
      <c r="G49" s="91">
        <v>35.53</v>
      </c>
      <c r="H49" s="91">
        <f t="shared" si="0"/>
        <v>355.3</v>
      </c>
      <c r="I49" s="93" t="str">
        <f t="shared" si="1"/>
        <v>A</v>
      </c>
      <c r="J49" s="93" t="s">
        <v>637</v>
      </c>
      <c r="M49" s="44"/>
    </row>
    <row r="50" spans="1:13" x14ac:dyDescent="0.2">
      <c r="A50" s="66"/>
      <c r="B50" s="32"/>
      <c r="C50" s="32"/>
      <c r="D50" s="66"/>
      <c r="E50" s="33"/>
      <c r="F50" s="81"/>
      <c r="G50" s="80"/>
      <c r="H50" s="66"/>
      <c r="I50" s="66"/>
      <c r="J50" s="90"/>
    </row>
    <row r="51" spans="1:13" x14ac:dyDescent="0.2">
      <c r="A51" s="91">
        <v>15</v>
      </c>
      <c r="B51" s="91" t="s">
        <v>331</v>
      </c>
      <c r="C51" s="91"/>
      <c r="D51" s="92" t="s">
        <v>332</v>
      </c>
      <c r="E51" s="93" t="s">
        <v>333</v>
      </c>
      <c r="F51" s="91">
        <v>3766.37</v>
      </c>
      <c r="G51" s="91">
        <v>5.55</v>
      </c>
      <c r="H51" s="91">
        <f t="shared" si="0"/>
        <v>20903.349999999999</v>
      </c>
      <c r="I51" s="93" t="str">
        <f t="shared" si="1"/>
        <v>A</v>
      </c>
      <c r="J51" s="93" t="s">
        <v>637</v>
      </c>
    </row>
    <row r="52" spans="1:13" x14ac:dyDescent="0.2">
      <c r="A52" s="66"/>
      <c r="B52" s="32"/>
      <c r="C52" s="32"/>
      <c r="D52" s="66"/>
      <c r="E52" s="33"/>
      <c r="F52" s="81"/>
      <c r="G52" s="80"/>
      <c r="H52" s="66"/>
      <c r="I52" s="66"/>
      <c r="J52" s="90"/>
    </row>
    <row r="53" spans="1:13" x14ac:dyDescent="0.2">
      <c r="A53" s="91" t="str">
        <f t="shared" ca="1" si="2"/>
        <v/>
      </c>
      <c r="B53" s="91" t="s">
        <v>334</v>
      </c>
      <c r="C53" s="91"/>
      <c r="D53" s="92" t="s">
        <v>336</v>
      </c>
      <c r="E53" s="93"/>
      <c r="F53" s="91"/>
      <c r="G53" s="91"/>
      <c r="H53" s="91" t="str">
        <f t="shared" si="0"/>
        <v/>
      </c>
      <c r="I53" s="93" t="str">
        <f t="shared" si="1"/>
        <v/>
      </c>
      <c r="J53" s="93"/>
    </row>
    <row r="54" spans="1:13" x14ac:dyDescent="0.2">
      <c r="A54" s="91">
        <v>16</v>
      </c>
      <c r="B54" s="91" t="s">
        <v>335</v>
      </c>
      <c r="C54" s="91"/>
      <c r="D54" s="92" t="s">
        <v>337</v>
      </c>
      <c r="E54" s="93" t="s">
        <v>333</v>
      </c>
      <c r="F54" s="91">
        <v>174.5</v>
      </c>
      <c r="G54" s="91">
        <v>10.47</v>
      </c>
      <c r="H54" s="91">
        <f t="shared" si="0"/>
        <v>1827.02</v>
      </c>
      <c r="I54" s="93" t="str">
        <f t="shared" si="1"/>
        <v>A</v>
      </c>
      <c r="J54" s="93" t="s">
        <v>637</v>
      </c>
    </row>
    <row r="55" spans="1:13" x14ac:dyDescent="0.2">
      <c r="A55" s="66"/>
      <c r="B55" s="32"/>
      <c r="C55" s="32"/>
      <c r="D55" s="66"/>
      <c r="E55" s="33"/>
      <c r="F55" s="81"/>
      <c r="G55" s="80"/>
      <c r="H55" s="66"/>
      <c r="I55" s="66"/>
      <c r="J55" s="90"/>
    </row>
    <row r="56" spans="1:13" ht="25.5" x14ac:dyDescent="0.2">
      <c r="A56" s="91">
        <v>17</v>
      </c>
      <c r="B56" s="91" t="s">
        <v>338</v>
      </c>
      <c r="C56" s="91"/>
      <c r="D56" s="92" t="s">
        <v>339</v>
      </c>
      <c r="E56" s="93" t="s">
        <v>333</v>
      </c>
      <c r="F56" s="91">
        <v>34.9</v>
      </c>
      <c r="G56" s="91">
        <v>9.7799999999999994</v>
      </c>
      <c r="H56" s="91">
        <f t="shared" si="0"/>
        <v>341.32</v>
      </c>
      <c r="I56" s="93" t="str">
        <f t="shared" si="1"/>
        <v>A</v>
      </c>
      <c r="J56" s="93" t="s">
        <v>637</v>
      </c>
    </row>
    <row r="57" spans="1:13" x14ac:dyDescent="0.2">
      <c r="A57" s="66"/>
      <c r="B57" s="32"/>
      <c r="C57" s="32"/>
      <c r="D57" s="66"/>
      <c r="E57" s="33"/>
      <c r="F57" s="81"/>
      <c r="G57" s="80"/>
      <c r="H57" s="66"/>
      <c r="I57" s="66"/>
      <c r="J57" s="90"/>
    </row>
    <row r="58" spans="1:13" x14ac:dyDescent="0.2">
      <c r="A58" s="91" t="str">
        <f t="shared" ca="1" si="2"/>
        <v/>
      </c>
      <c r="B58" s="91" t="s">
        <v>340</v>
      </c>
      <c r="C58" s="91"/>
      <c r="D58" s="92" t="s">
        <v>342</v>
      </c>
      <c r="E58" s="93"/>
      <c r="F58" s="91"/>
      <c r="G58" s="91"/>
      <c r="H58" s="91" t="str">
        <f t="shared" si="0"/>
        <v/>
      </c>
      <c r="I58" s="93" t="str">
        <f t="shared" si="1"/>
        <v/>
      </c>
      <c r="J58" s="93"/>
    </row>
    <row r="59" spans="1:13" ht="12.75" customHeight="1" x14ac:dyDescent="0.2">
      <c r="A59" s="91">
        <v>18</v>
      </c>
      <c r="B59" s="91" t="s">
        <v>341</v>
      </c>
      <c r="C59" s="91"/>
      <c r="D59" s="92" t="s">
        <v>343</v>
      </c>
      <c r="E59" s="93" t="s">
        <v>333</v>
      </c>
      <c r="F59" s="91">
        <v>34.9</v>
      </c>
      <c r="G59" s="91">
        <v>56.38</v>
      </c>
      <c r="H59" s="91">
        <f t="shared" si="0"/>
        <v>1967.66</v>
      </c>
      <c r="I59" s="93" t="str">
        <f t="shared" si="1"/>
        <v>A</v>
      </c>
      <c r="J59" s="93" t="s">
        <v>637</v>
      </c>
    </row>
    <row r="60" spans="1:13" x14ac:dyDescent="0.2">
      <c r="A60" s="66"/>
      <c r="B60" s="32"/>
      <c r="C60" s="32"/>
      <c r="D60" s="66"/>
      <c r="E60" s="33"/>
      <c r="F60" s="81"/>
      <c r="G60" s="80"/>
      <c r="H60" s="66"/>
      <c r="I60" s="66"/>
      <c r="J60" s="90"/>
    </row>
    <row r="61" spans="1:13" x14ac:dyDescent="0.2">
      <c r="A61" s="91" t="str">
        <f t="shared" ca="1" si="2"/>
        <v/>
      </c>
      <c r="B61" s="91" t="s">
        <v>344</v>
      </c>
      <c r="C61" s="91"/>
      <c r="D61" s="92" t="s">
        <v>346</v>
      </c>
      <c r="E61" s="93"/>
      <c r="F61" s="91"/>
      <c r="G61" s="91"/>
      <c r="H61" s="91" t="str">
        <f t="shared" si="0"/>
        <v/>
      </c>
      <c r="I61" s="93" t="str">
        <f t="shared" si="1"/>
        <v/>
      </c>
      <c r="J61" s="93"/>
    </row>
    <row r="62" spans="1:13" ht="25.5" x14ac:dyDescent="0.2">
      <c r="A62" s="91">
        <v>19</v>
      </c>
      <c r="B62" s="91" t="s">
        <v>345</v>
      </c>
      <c r="C62" s="91"/>
      <c r="D62" s="92" t="s">
        <v>347</v>
      </c>
      <c r="E62" s="93" t="s">
        <v>333</v>
      </c>
      <c r="F62" s="91">
        <v>10</v>
      </c>
      <c r="G62" s="91">
        <v>59</v>
      </c>
      <c r="H62" s="91">
        <f t="shared" si="0"/>
        <v>590</v>
      </c>
      <c r="I62" s="93" t="str">
        <f t="shared" si="1"/>
        <v>A</v>
      </c>
      <c r="J62" s="93" t="s">
        <v>637</v>
      </c>
    </row>
    <row r="63" spans="1:13" x14ac:dyDescent="0.2">
      <c r="A63" s="66"/>
      <c r="B63" s="32"/>
      <c r="C63" s="32"/>
      <c r="D63" s="66"/>
      <c r="E63" s="33"/>
      <c r="F63" s="81"/>
      <c r="G63" s="80"/>
      <c r="H63" s="66"/>
      <c r="I63" s="66"/>
      <c r="J63" s="90"/>
    </row>
    <row r="64" spans="1:13" x14ac:dyDescent="0.2">
      <c r="A64" s="91" t="str">
        <f t="shared" ca="1" si="2"/>
        <v/>
      </c>
      <c r="B64" s="91" t="s">
        <v>348</v>
      </c>
      <c r="C64" s="91"/>
      <c r="D64" s="92" t="s">
        <v>350</v>
      </c>
      <c r="E64" s="93"/>
      <c r="F64" s="91"/>
      <c r="G64" s="91"/>
      <c r="H64" s="91" t="str">
        <f t="shared" si="0"/>
        <v/>
      </c>
      <c r="I64" s="93" t="str">
        <f t="shared" si="1"/>
        <v/>
      </c>
      <c r="J64" s="93"/>
    </row>
    <row r="65" spans="1:10" x14ac:dyDescent="0.2">
      <c r="A65" s="91">
        <v>20</v>
      </c>
      <c r="B65" s="91" t="s">
        <v>349</v>
      </c>
      <c r="C65" s="91"/>
      <c r="D65" s="92" t="s">
        <v>351</v>
      </c>
      <c r="E65" s="93" t="s">
        <v>352</v>
      </c>
      <c r="F65" s="91">
        <v>1305</v>
      </c>
      <c r="G65" s="91">
        <v>2.95</v>
      </c>
      <c r="H65" s="91">
        <f t="shared" si="0"/>
        <v>3849.75</v>
      </c>
      <c r="I65" s="93" t="str">
        <f t="shared" si="1"/>
        <v>A</v>
      </c>
      <c r="J65" s="93" t="s">
        <v>637</v>
      </c>
    </row>
    <row r="66" spans="1:10" x14ac:dyDescent="0.2">
      <c r="A66" s="66"/>
      <c r="B66" s="32"/>
      <c r="C66" s="32"/>
      <c r="D66" s="66"/>
      <c r="E66" s="33"/>
      <c r="F66" s="81"/>
      <c r="G66" s="80"/>
      <c r="H66" s="66"/>
      <c r="I66" s="66"/>
      <c r="J66" s="90"/>
    </row>
    <row r="67" spans="1:10" x14ac:dyDescent="0.2">
      <c r="A67" s="91">
        <v>21</v>
      </c>
      <c r="B67" s="91" t="s">
        <v>353</v>
      </c>
      <c r="C67" s="91"/>
      <c r="D67" s="92" t="s">
        <v>354</v>
      </c>
      <c r="E67" s="93" t="s">
        <v>352</v>
      </c>
      <c r="F67" s="91">
        <v>1261.47</v>
      </c>
      <c r="G67" s="91">
        <v>3.31</v>
      </c>
      <c r="H67" s="91">
        <f t="shared" si="0"/>
        <v>4175.47</v>
      </c>
      <c r="I67" s="93" t="str">
        <f t="shared" si="1"/>
        <v>A</v>
      </c>
      <c r="J67" s="93" t="s">
        <v>637</v>
      </c>
    </row>
    <row r="68" spans="1:10" x14ac:dyDescent="0.2">
      <c r="A68" s="66"/>
      <c r="B68" s="32"/>
      <c r="C68" s="32"/>
      <c r="D68" s="66"/>
      <c r="E68" s="33"/>
      <c r="F68" s="81"/>
      <c r="G68" s="80"/>
      <c r="H68" s="66"/>
      <c r="I68" s="66"/>
      <c r="J68" s="90"/>
    </row>
    <row r="69" spans="1:10" x14ac:dyDescent="0.2">
      <c r="A69" s="91" t="str">
        <f t="shared" ca="1" si="2"/>
        <v/>
      </c>
      <c r="B69" s="91" t="s">
        <v>355</v>
      </c>
      <c r="C69" s="91"/>
      <c r="D69" s="92" t="s">
        <v>357</v>
      </c>
      <c r="E69" s="93"/>
      <c r="F69" s="91"/>
      <c r="G69" s="91"/>
      <c r="H69" s="91" t="str">
        <f t="shared" si="0"/>
        <v/>
      </c>
      <c r="I69" s="93" t="str">
        <f t="shared" si="1"/>
        <v/>
      </c>
      <c r="J69" s="93"/>
    </row>
    <row r="70" spans="1:10" ht="25.5" x14ac:dyDescent="0.2">
      <c r="A70" s="91">
        <v>22</v>
      </c>
      <c r="B70" s="91" t="s">
        <v>356</v>
      </c>
      <c r="C70" s="91"/>
      <c r="D70" s="92" t="s">
        <v>358</v>
      </c>
      <c r="E70" s="93" t="s">
        <v>352</v>
      </c>
      <c r="F70" s="91">
        <v>630</v>
      </c>
      <c r="G70" s="91">
        <v>2.31</v>
      </c>
      <c r="H70" s="91">
        <f t="shared" si="0"/>
        <v>1455.3</v>
      </c>
      <c r="I70" s="93" t="str">
        <f t="shared" si="1"/>
        <v>A</v>
      </c>
      <c r="J70" s="93" t="s">
        <v>637</v>
      </c>
    </row>
    <row r="71" spans="1:10" x14ac:dyDescent="0.2">
      <c r="A71" s="66"/>
      <c r="B71" s="32"/>
      <c r="C71" s="32"/>
      <c r="D71" s="66"/>
      <c r="E71" s="33"/>
      <c r="F71" s="81"/>
      <c r="G71" s="80"/>
      <c r="H71" s="66"/>
      <c r="I71" s="66"/>
      <c r="J71" s="90"/>
    </row>
    <row r="72" spans="1:10" x14ac:dyDescent="0.2">
      <c r="A72" s="91" t="str">
        <f t="shared" ca="1" si="2"/>
        <v/>
      </c>
      <c r="B72" s="91" t="s">
        <v>359</v>
      </c>
      <c r="C72" s="91"/>
      <c r="D72" s="92" t="s">
        <v>361</v>
      </c>
      <c r="E72" s="93"/>
      <c r="F72" s="91"/>
      <c r="G72" s="91"/>
      <c r="H72" s="91" t="str">
        <f t="shared" si="0"/>
        <v/>
      </c>
      <c r="I72" s="93" t="str">
        <f t="shared" si="1"/>
        <v/>
      </c>
      <c r="J72" s="93"/>
    </row>
    <row r="73" spans="1:10" x14ac:dyDescent="0.2">
      <c r="A73" s="91">
        <v>23</v>
      </c>
      <c r="B73" s="91" t="s">
        <v>360</v>
      </c>
      <c r="C73" s="91"/>
      <c r="D73" s="92" t="s">
        <v>362</v>
      </c>
      <c r="E73" s="93" t="s">
        <v>333</v>
      </c>
      <c r="F73" s="91">
        <v>3977.75</v>
      </c>
      <c r="G73" s="91">
        <v>20.079999999999998</v>
      </c>
      <c r="H73" s="91">
        <f t="shared" si="0"/>
        <v>79873.22</v>
      </c>
      <c r="I73" s="93" t="str">
        <f t="shared" si="1"/>
        <v>A</v>
      </c>
      <c r="J73" s="93" t="s">
        <v>637</v>
      </c>
    </row>
    <row r="74" spans="1:10" x14ac:dyDescent="0.2">
      <c r="A74" s="66"/>
      <c r="B74" s="32"/>
      <c r="C74" s="32"/>
      <c r="D74" s="66"/>
      <c r="E74" s="33"/>
      <c r="F74" s="81"/>
      <c r="G74" s="80"/>
      <c r="H74" s="66"/>
      <c r="I74" s="66"/>
      <c r="J74" s="90"/>
    </row>
    <row r="75" spans="1:10" ht="25.5" x14ac:dyDescent="0.2">
      <c r="A75" s="91">
        <v>24</v>
      </c>
      <c r="B75" s="91" t="s">
        <v>363</v>
      </c>
      <c r="C75" s="91"/>
      <c r="D75" s="92" t="s">
        <v>364</v>
      </c>
      <c r="E75" s="93" t="s">
        <v>333</v>
      </c>
      <c r="F75" s="91">
        <v>1039.69</v>
      </c>
      <c r="G75" s="91">
        <v>27.56</v>
      </c>
      <c r="H75" s="91">
        <f t="shared" si="0"/>
        <v>28653.86</v>
      </c>
      <c r="I75" s="93" t="str">
        <f t="shared" si="1"/>
        <v>A</v>
      </c>
      <c r="J75" s="93" t="s">
        <v>637</v>
      </c>
    </row>
    <row r="76" spans="1:10" x14ac:dyDescent="0.2">
      <c r="A76" s="66"/>
      <c r="B76" s="32"/>
      <c r="C76" s="32"/>
      <c r="D76" s="66"/>
      <c r="E76" s="33"/>
      <c r="F76" s="81"/>
      <c r="G76" s="80"/>
      <c r="H76" s="66"/>
      <c r="I76" s="66"/>
      <c r="J76" s="90"/>
    </row>
    <row r="77" spans="1:10" ht="38.25" x14ac:dyDescent="0.2">
      <c r="A77" s="91" t="str">
        <f t="shared" ca="1" si="2"/>
        <v/>
      </c>
      <c r="B77" s="91" t="s">
        <v>365</v>
      </c>
      <c r="C77" s="91"/>
      <c r="D77" s="92" t="s">
        <v>367</v>
      </c>
      <c r="E77" s="93"/>
      <c r="F77" s="91"/>
      <c r="G77" s="91"/>
      <c r="H77" s="91" t="str">
        <f t="shared" si="0"/>
        <v/>
      </c>
      <c r="I77" s="93" t="str">
        <f t="shared" si="1"/>
        <v/>
      </c>
      <c r="J77" s="93"/>
    </row>
    <row r="78" spans="1:10" ht="25.5" x14ac:dyDescent="0.2">
      <c r="A78" s="91">
        <v>25</v>
      </c>
      <c r="B78" s="91" t="s">
        <v>366</v>
      </c>
      <c r="C78" s="91"/>
      <c r="D78" s="92" t="s">
        <v>368</v>
      </c>
      <c r="E78" s="93" t="s">
        <v>352</v>
      </c>
      <c r="F78" s="91">
        <v>971</v>
      </c>
      <c r="G78" s="91">
        <v>1.5</v>
      </c>
      <c r="H78" s="91">
        <f t="shared" si="0"/>
        <v>1456.5</v>
      </c>
      <c r="I78" s="93" t="str">
        <f t="shared" si="1"/>
        <v>A</v>
      </c>
      <c r="J78" s="93" t="s">
        <v>637</v>
      </c>
    </row>
    <row r="79" spans="1:10" x14ac:dyDescent="0.2">
      <c r="A79" s="66"/>
      <c r="B79" s="32"/>
      <c r="C79" s="32"/>
      <c r="D79" s="66"/>
      <c r="E79" s="33"/>
      <c r="F79" s="81"/>
      <c r="G79" s="80"/>
      <c r="H79" s="66"/>
      <c r="I79" s="66"/>
      <c r="J79" s="90"/>
    </row>
    <row r="80" spans="1:10" ht="25.5" x14ac:dyDescent="0.2">
      <c r="A80" s="91" t="str">
        <f t="shared" ref="A80:A142" ca="1" si="3">+IF(NOT(ISBLANK(INDIRECT("e"&amp;ROW()))),MAX(INDIRECT("a$16:A"&amp;ROW()-1))+1,"")</f>
        <v/>
      </c>
      <c r="B80" s="91" t="s">
        <v>369</v>
      </c>
      <c r="C80" s="91"/>
      <c r="D80" s="92" t="s">
        <v>371</v>
      </c>
      <c r="E80" s="93"/>
      <c r="F80" s="91"/>
      <c r="G80" s="91"/>
      <c r="H80" s="91" t="str">
        <f t="shared" si="0"/>
        <v/>
      </c>
      <c r="I80" s="93" t="str">
        <f t="shared" si="1"/>
        <v/>
      </c>
      <c r="J80" s="93"/>
    </row>
    <row r="81" spans="1:10" x14ac:dyDescent="0.2">
      <c r="A81" s="91">
        <v>26</v>
      </c>
      <c r="B81" s="91" t="s">
        <v>370</v>
      </c>
      <c r="C81" s="91"/>
      <c r="D81" s="92" t="s">
        <v>372</v>
      </c>
      <c r="E81" s="93" t="s">
        <v>333</v>
      </c>
      <c r="F81" s="91">
        <v>2503.23</v>
      </c>
      <c r="G81" s="91">
        <v>25.99</v>
      </c>
      <c r="H81" s="91">
        <f t="shared" si="0"/>
        <v>65058.95</v>
      </c>
      <c r="I81" s="93" t="str">
        <f t="shared" si="1"/>
        <v>A</v>
      </c>
      <c r="J81" s="93" t="s">
        <v>637</v>
      </c>
    </row>
    <row r="82" spans="1:10" x14ac:dyDescent="0.2">
      <c r="A82" s="66"/>
      <c r="B82" s="32"/>
      <c r="C82" s="32"/>
      <c r="D82" s="66"/>
      <c r="E82" s="33"/>
      <c r="F82" s="81"/>
      <c r="G82" s="80"/>
      <c r="H82" s="66"/>
      <c r="I82" s="66"/>
      <c r="J82" s="90"/>
    </row>
    <row r="83" spans="1:10" ht="38.25" x14ac:dyDescent="0.2">
      <c r="A83" s="91" t="str">
        <f t="shared" ca="1" si="3"/>
        <v/>
      </c>
      <c r="B83" s="91" t="s">
        <v>373</v>
      </c>
      <c r="C83" s="91"/>
      <c r="D83" s="92" t="s">
        <v>375</v>
      </c>
      <c r="E83" s="93"/>
      <c r="F83" s="91"/>
      <c r="G83" s="91"/>
      <c r="H83" s="91" t="str">
        <f t="shared" ref="H83:H145" si="4">+IF(AND(F83="",G83=""),"",ROUND(F83*G83,2))</f>
        <v/>
      </c>
      <c r="I83" s="93" t="str">
        <f t="shared" ref="I83:I145" si="5">IF(E83&lt;&gt;"","A","")</f>
        <v/>
      </c>
      <c r="J83" s="93"/>
    </row>
    <row r="84" spans="1:10" x14ac:dyDescent="0.2">
      <c r="A84" s="91">
        <v>27</v>
      </c>
      <c r="B84" s="91" t="s">
        <v>374</v>
      </c>
      <c r="C84" s="91"/>
      <c r="D84" s="92" t="s">
        <v>376</v>
      </c>
      <c r="E84" s="93" t="s">
        <v>352</v>
      </c>
      <c r="F84" s="91">
        <v>2343.3000000000002</v>
      </c>
      <c r="G84" s="91">
        <v>3.33</v>
      </c>
      <c r="H84" s="91">
        <f t="shared" si="4"/>
        <v>7803.19</v>
      </c>
      <c r="I84" s="93" t="str">
        <f t="shared" si="5"/>
        <v>A</v>
      </c>
      <c r="J84" s="93" t="s">
        <v>637</v>
      </c>
    </row>
    <row r="85" spans="1:10" x14ac:dyDescent="0.2">
      <c r="A85" s="66"/>
      <c r="B85" s="32"/>
      <c r="C85" s="32"/>
      <c r="D85" s="66"/>
      <c r="E85" s="33"/>
      <c r="F85" s="81"/>
      <c r="G85" s="80"/>
      <c r="H85" s="66"/>
      <c r="I85" s="66"/>
      <c r="J85" s="90"/>
    </row>
    <row r="86" spans="1:10" x14ac:dyDescent="0.2">
      <c r="A86" s="91" t="str">
        <f t="shared" ca="1" si="3"/>
        <v/>
      </c>
      <c r="B86" s="91" t="s">
        <v>377</v>
      </c>
      <c r="C86" s="91"/>
      <c r="D86" s="92" t="s">
        <v>379</v>
      </c>
      <c r="E86" s="93"/>
      <c r="F86" s="91"/>
      <c r="G86" s="91"/>
      <c r="H86" s="91" t="str">
        <f t="shared" si="4"/>
        <v/>
      </c>
      <c r="I86" s="93" t="str">
        <f t="shared" si="5"/>
        <v/>
      </c>
      <c r="J86" s="93"/>
    </row>
    <row r="87" spans="1:10" x14ac:dyDescent="0.2">
      <c r="A87" s="91">
        <v>28</v>
      </c>
      <c r="B87" s="91" t="s">
        <v>378</v>
      </c>
      <c r="C87" s="91"/>
      <c r="D87" s="92" t="s">
        <v>380</v>
      </c>
      <c r="E87" s="93" t="s">
        <v>333</v>
      </c>
      <c r="F87" s="91">
        <v>80</v>
      </c>
      <c r="G87" s="91">
        <v>38.36</v>
      </c>
      <c r="H87" s="91">
        <f t="shared" si="4"/>
        <v>3068.8</v>
      </c>
      <c r="I87" s="93" t="str">
        <f t="shared" si="5"/>
        <v>A</v>
      </c>
      <c r="J87" s="93" t="s">
        <v>637</v>
      </c>
    </row>
    <row r="88" spans="1:10" x14ac:dyDescent="0.2">
      <c r="A88" s="66"/>
      <c r="B88" s="32"/>
      <c r="C88" s="32"/>
      <c r="D88" s="66"/>
      <c r="E88" s="33"/>
      <c r="F88" s="81"/>
      <c r="G88" s="80"/>
      <c r="H88" s="66"/>
      <c r="I88" s="66"/>
      <c r="J88" s="90"/>
    </row>
    <row r="89" spans="1:10" x14ac:dyDescent="0.2">
      <c r="A89" s="91" t="str">
        <f t="shared" ca="1" si="3"/>
        <v/>
      </c>
      <c r="B89" s="91" t="s">
        <v>381</v>
      </c>
      <c r="C89" s="91"/>
      <c r="D89" s="92" t="s">
        <v>383</v>
      </c>
      <c r="E89" s="93"/>
      <c r="F89" s="91"/>
      <c r="G89" s="91"/>
      <c r="H89" s="91" t="str">
        <f t="shared" si="4"/>
        <v/>
      </c>
      <c r="I89" s="93" t="str">
        <f t="shared" si="5"/>
        <v/>
      </c>
      <c r="J89" s="93"/>
    </row>
    <row r="90" spans="1:10" x14ac:dyDescent="0.2">
      <c r="A90" s="91">
        <v>29</v>
      </c>
      <c r="B90" s="91" t="s">
        <v>382</v>
      </c>
      <c r="C90" s="91"/>
      <c r="D90" s="92" t="s">
        <v>384</v>
      </c>
      <c r="E90" s="93" t="s">
        <v>352</v>
      </c>
      <c r="F90" s="91">
        <v>4767.66</v>
      </c>
      <c r="G90" s="91">
        <v>1.1299999999999999</v>
      </c>
      <c r="H90" s="91">
        <f t="shared" si="4"/>
        <v>5387.46</v>
      </c>
      <c r="I90" s="93" t="str">
        <f t="shared" si="5"/>
        <v>A</v>
      </c>
      <c r="J90" s="93" t="s">
        <v>637</v>
      </c>
    </row>
    <row r="91" spans="1:10" x14ac:dyDescent="0.2">
      <c r="A91" s="66"/>
      <c r="B91" s="32"/>
      <c r="C91" s="32"/>
      <c r="D91" s="66"/>
      <c r="E91" s="33"/>
      <c r="F91" s="81"/>
      <c r="G91" s="80"/>
      <c r="H91" s="66"/>
      <c r="I91" s="66"/>
      <c r="J91" s="90"/>
    </row>
    <row r="92" spans="1:10" x14ac:dyDescent="0.2">
      <c r="A92" s="91">
        <v>30</v>
      </c>
      <c r="B92" s="91" t="s">
        <v>385</v>
      </c>
      <c r="C92" s="91"/>
      <c r="D92" s="92" t="s">
        <v>386</v>
      </c>
      <c r="E92" s="93" t="s">
        <v>333</v>
      </c>
      <c r="F92" s="91">
        <v>580</v>
      </c>
      <c r="G92" s="91">
        <v>15.41</v>
      </c>
      <c r="H92" s="91">
        <f t="shared" si="4"/>
        <v>8937.7999999999993</v>
      </c>
      <c r="I92" s="93" t="str">
        <f t="shared" si="5"/>
        <v>A</v>
      </c>
      <c r="J92" s="93" t="s">
        <v>637</v>
      </c>
    </row>
    <row r="93" spans="1:10" x14ac:dyDescent="0.2">
      <c r="A93" s="66"/>
      <c r="B93" s="32"/>
      <c r="C93" s="32"/>
      <c r="D93" s="66"/>
      <c r="E93" s="33"/>
      <c r="F93" s="81"/>
      <c r="G93" s="80"/>
      <c r="H93" s="66"/>
      <c r="I93" s="66"/>
      <c r="J93" s="90"/>
    </row>
    <row r="94" spans="1:10" x14ac:dyDescent="0.2">
      <c r="A94" s="91" t="str">
        <f t="shared" ca="1" si="3"/>
        <v/>
      </c>
      <c r="B94" s="91" t="s">
        <v>387</v>
      </c>
      <c r="C94" s="91"/>
      <c r="D94" s="92" t="s">
        <v>389</v>
      </c>
      <c r="E94" s="93"/>
      <c r="F94" s="91"/>
      <c r="G94" s="91"/>
      <c r="H94" s="91" t="str">
        <f t="shared" si="4"/>
        <v/>
      </c>
      <c r="I94" s="93" t="str">
        <f t="shared" si="5"/>
        <v/>
      </c>
      <c r="J94" s="93"/>
    </row>
    <row r="95" spans="1:10" x14ac:dyDescent="0.2">
      <c r="A95" s="91">
        <v>31</v>
      </c>
      <c r="B95" s="91" t="s">
        <v>388</v>
      </c>
      <c r="C95" s="91"/>
      <c r="D95" s="92" t="s">
        <v>390</v>
      </c>
      <c r="E95" s="93" t="s">
        <v>333</v>
      </c>
      <c r="F95" s="91">
        <v>356.23</v>
      </c>
      <c r="G95" s="91">
        <v>4.93</v>
      </c>
      <c r="H95" s="91">
        <f t="shared" si="4"/>
        <v>1756.21</v>
      </c>
      <c r="I95" s="93" t="str">
        <f t="shared" si="5"/>
        <v>A</v>
      </c>
      <c r="J95" s="93" t="s">
        <v>637</v>
      </c>
    </row>
    <row r="96" spans="1:10" x14ac:dyDescent="0.2">
      <c r="A96" s="66"/>
      <c r="B96" s="32"/>
      <c r="C96" s="32"/>
      <c r="D96" s="66"/>
      <c r="E96" s="33"/>
      <c r="F96" s="81"/>
      <c r="G96" s="80"/>
      <c r="H96" s="66"/>
      <c r="I96" s="66"/>
      <c r="J96" s="90"/>
    </row>
    <row r="97" spans="1:10" x14ac:dyDescent="0.2">
      <c r="A97" s="91" t="str">
        <f t="shared" ca="1" si="3"/>
        <v/>
      </c>
      <c r="B97" s="91" t="s">
        <v>391</v>
      </c>
      <c r="C97" s="91"/>
      <c r="D97" s="92" t="s">
        <v>393</v>
      </c>
      <c r="E97" s="93"/>
      <c r="F97" s="91"/>
      <c r="G97" s="91"/>
      <c r="H97" s="91" t="str">
        <f t="shared" si="4"/>
        <v/>
      </c>
      <c r="I97" s="93" t="str">
        <f t="shared" si="5"/>
        <v/>
      </c>
      <c r="J97" s="93"/>
    </row>
    <row r="98" spans="1:10" x14ac:dyDescent="0.2">
      <c r="A98" s="91">
        <v>32</v>
      </c>
      <c r="B98" s="91" t="s">
        <v>392</v>
      </c>
      <c r="C98" s="91"/>
      <c r="D98" s="92" t="s">
        <v>394</v>
      </c>
      <c r="E98" s="93" t="s">
        <v>352</v>
      </c>
      <c r="F98" s="91">
        <v>1719.01</v>
      </c>
      <c r="G98" s="91">
        <v>4.17</v>
      </c>
      <c r="H98" s="91">
        <f t="shared" si="4"/>
        <v>7168.27</v>
      </c>
      <c r="I98" s="93" t="str">
        <f t="shared" si="5"/>
        <v>A</v>
      </c>
      <c r="J98" s="93" t="s">
        <v>637</v>
      </c>
    </row>
    <row r="99" spans="1:10" x14ac:dyDescent="0.2">
      <c r="A99" s="66"/>
      <c r="B99" s="32"/>
      <c r="C99" s="32"/>
      <c r="D99" s="66"/>
      <c r="E99" s="33"/>
      <c r="F99" s="81"/>
      <c r="G99" s="80"/>
      <c r="H99" s="66"/>
      <c r="I99" s="66"/>
      <c r="J99" s="90"/>
    </row>
    <row r="100" spans="1:10" x14ac:dyDescent="0.2">
      <c r="A100" s="91">
        <v>33</v>
      </c>
      <c r="B100" s="91" t="s">
        <v>395</v>
      </c>
      <c r="C100" s="91"/>
      <c r="D100" s="92" t="s">
        <v>396</v>
      </c>
      <c r="E100" s="93" t="s">
        <v>397</v>
      </c>
      <c r="F100" s="91">
        <v>6778.8</v>
      </c>
      <c r="G100" s="91">
        <v>1.47</v>
      </c>
      <c r="H100" s="91">
        <f t="shared" si="4"/>
        <v>9964.84</v>
      </c>
      <c r="I100" s="93" t="str">
        <f t="shared" si="5"/>
        <v>A</v>
      </c>
      <c r="J100" s="93" t="s">
        <v>637</v>
      </c>
    </row>
    <row r="101" spans="1:10" x14ac:dyDescent="0.2">
      <c r="A101" s="66"/>
      <c r="B101" s="32"/>
      <c r="C101" s="32"/>
      <c r="D101" s="66"/>
      <c r="E101" s="33"/>
      <c r="F101" s="81"/>
      <c r="G101" s="80"/>
      <c r="H101" s="66"/>
      <c r="I101" s="66"/>
      <c r="J101" s="90"/>
    </row>
    <row r="102" spans="1:10" x14ac:dyDescent="0.2">
      <c r="A102" s="91">
        <v>34</v>
      </c>
      <c r="B102" s="91" t="s">
        <v>398</v>
      </c>
      <c r="C102" s="91"/>
      <c r="D102" s="92" t="s">
        <v>399</v>
      </c>
      <c r="E102" s="93" t="s">
        <v>397</v>
      </c>
      <c r="F102" s="91">
        <v>745.2</v>
      </c>
      <c r="G102" s="91">
        <v>17.739999999999998</v>
      </c>
      <c r="H102" s="91">
        <f t="shared" si="4"/>
        <v>13219.85</v>
      </c>
      <c r="I102" s="93" t="str">
        <f t="shared" si="5"/>
        <v>A</v>
      </c>
      <c r="J102" s="93" t="s">
        <v>637</v>
      </c>
    </row>
    <row r="103" spans="1:10" x14ac:dyDescent="0.2">
      <c r="A103" s="66"/>
      <c r="B103" s="32"/>
      <c r="C103" s="32"/>
      <c r="D103" s="66"/>
      <c r="E103" s="33"/>
      <c r="F103" s="81"/>
      <c r="G103" s="80"/>
      <c r="H103" s="66"/>
      <c r="I103" s="66"/>
      <c r="J103" s="90"/>
    </row>
    <row r="104" spans="1:10" x14ac:dyDescent="0.2">
      <c r="A104" s="91" t="str">
        <f t="shared" ca="1" si="3"/>
        <v/>
      </c>
      <c r="B104" s="91" t="s">
        <v>400</v>
      </c>
      <c r="C104" s="91"/>
      <c r="D104" s="92" t="s">
        <v>402</v>
      </c>
      <c r="E104" s="93"/>
      <c r="F104" s="91"/>
      <c r="G104" s="91"/>
      <c r="H104" s="91" t="str">
        <f t="shared" si="4"/>
        <v/>
      </c>
      <c r="I104" s="93" t="str">
        <f t="shared" si="5"/>
        <v/>
      </c>
      <c r="J104" s="93"/>
    </row>
    <row r="105" spans="1:10" x14ac:dyDescent="0.2">
      <c r="A105" s="91">
        <v>35</v>
      </c>
      <c r="B105" s="91" t="s">
        <v>401</v>
      </c>
      <c r="C105" s="91"/>
      <c r="D105" s="92" t="s">
        <v>403</v>
      </c>
      <c r="E105" s="93" t="s">
        <v>313</v>
      </c>
      <c r="F105" s="91">
        <v>100</v>
      </c>
      <c r="G105" s="91">
        <v>19.100000000000001</v>
      </c>
      <c r="H105" s="91">
        <f t="shared" si="4"/>
        <v>1910</v>
      </c>
      <c r="I105" s="93" t="str">
        <f t="shared" si="5"/>
        <v>A</v>
      </c>
      <c r="J105" s="93" t="s">
        <v>637</v>
      </c>
    </row>
    <row r="106" spans="1:10" x14ac:dyDescent="0.2">
      <c r="A106" s="66"/>
      <c r="B106" s="32"/>
      <c r="C106" s="32"/>
      <c r="D106" s="66"/>
      <c r="E106" s="33"/>
      <c r="F106" s="81"/>
      <c r="G106" s="80"/>
      <c r="H106" s="66"/>
      <c r="I106" s="66"/>
      <c r="J106" s="90"/>
    </row>
    <row r="107" spans="1:10" x14ac:dyDescent="0.2">
      <c r="A107" s="91" t="str">
        <f t="shared" ca="1" si="3"/>
        <v/>
      </c>
      <c r="B107" s="91" t="s">
        <v>404</v>
      </c>
      <c r="C107" s="91"/>
      <c r="D107" s="92" t="s">
        <v>406</v>
      </c>
      <c r="E107" s="93"/>
      <c r="F107" s="91"/>
      <c r="G107" s="91"/>
      <c r="H107" s="91" t="str">
        <f t="shared" si="4"/>
        <v/>
      </c>
      <c r="I107" s="93" t="str">
        <f t="shared" si="5"/>
        <v/>
      </c>
      <c r="J107" s="93"/>
    </row>
    <row r="108" spans="1:10" x14ac:dyDescent="0.2">
      <c r="A108" s="91">
        <v>36</v>
      </c>
      <c r="B108" s="91" t="s">
        <v>405</v>
      </c>
      <c r="C108" s="91"/>
      <c r="D108" s="92" t="s">
        <v>407</v>
      </c>
      <c r="E108" s="93" t="s">
        <v>352</v>
      </c>
      <c r="F108" s="91">
        <v>100.53</v>
      </c>
      <c r="G108" s="91">
        <v>17.07</v>
      </c>
      <c r="H108" s="91">
        <f t="shared" si="4"/>
        <v>1716.05</v>
      </c>
      <c r="I108" s="93" t="str">
        <f t="shared" si="5"/>
        <v>A</v>
      </c>
      <c r="J108" s="93" t="s">
        <v>637</v>
      </c>
    </row>
    <row r="109" spans="1:10" x14ac:dyDescent="0.2">
      <c r="A109" s="66"/>
      <c r="B109" s="32"/>
      <c r="C109" s="32"/>
      <c r="D109" s="66"/>
      <c r="E109" s="33"/>
      <c r="F109" s="81"/>
      <c r="G109" s="80"/>
      <c r="H109" s="66"/>
      <c r="I109" s="66"/>
      <c r="J109" s="90"/>
    </row>
    <row r="110" spans="1:10" ht="25.5" x14ac:dyDescent="0.2">
      <c r="A110" s="91" t="str">
        <f t="shared" ca="1" si="3"/>
        <v/>
      </c>
      <c r="B110" s="91" t="s">
        <v>408</v>
      </c>
      <c r="C110" s="91"/>
      <c r="D110" s="92" t="s">
        <v>410</v>
      </c>
      <c r="E110" s="93"/>
      <c r="F110" s="91"/>
      <c r="G110" s="91"/>
      <c r="H110" s="91" t="str">
        <f t="shared" si="4"/>
        <v/>
      </c>
      <c r="I110" s="93" t="str">
        <f t="shared" si="5"/>
        <v/>
      </c>
      <c r="J110" s="93"/>
    </row>
    <row r="111" spans="1:10" x14ac:dyDescent="0.2">
      <c r="A111" s="91">
        <v>37</v>
      </c>
      <c r="B111" s="91" t="s">
        <v>409</v>
      </c>
      <c r="C111" s="91"/>
      <c r="D111" s="92" t="s">
        <v>411</v>
      </c>
      <c r="E111" s="93" t="s">
        <v>333</v>
      </c>
      <c r="F111" s="91">
        <v>174.7</v>
      </c>
      <c r="G111" s="91">
        <v>105</v>
      </c>
      <c r="H111" s="91">
        <f t="shared" si="4"/>
        <v>18343.5</v>
      </c>
      <c r="I111" s="93" t="str">
        <f t="shared" si="5"/>
        <v>A</v>
      </c>
      <c r="J111" s="93" t="s">
        <v>637</v>
      </c>
    </row>
    <row r="112" spans="1:10" x14ac:dyDescent="0.2">
      <c r="A112" s="66"/>
      <c r="B112" s="32"/>
      <c r="C112" s="32"/>
      <c r="D112" s="66"/>
      <c r="E112" s="33"/>
      <c r="F112" s="81"/>
      <c r="G112" s="80"/>
      <c r="H112" s="66"/>
      <c r="I112" s="66"/>
      <c r="J112" s="90"/>
    </row>
    <row r="113" spans="1:10" ht="25.5" x14ac:dyDescent="0.2">
      <c r="A113" s="91" t="str">
        <f t="shared" ca="1" si="3"/>
        <v/>
      </c>
      <c r="B113" s="91" t="s">
        <v>412</v>
      </c>
      <c r="C113" s="91"/>
      <c r="D113" s="92" t="s">
        <v>414</v>
      </c>
      <c r="E113" s="93"/>
      <c r="F113" s="91"/>
      <c r="G113" s="91"/>
      <c r="H113" s="91" t="str">
        <f t="shared" si="4"/>
        <v/>
      </c>
      <c r="I113" s="93" t="str">
        <f t="shared" si="5"/>
        <v/>
      </c>
      <c r="J113" s="93"/>
    </row>
    <row r="114" spans="1:10" x14ac:dyDescent="0.2">
      <c r="A114" s="91">
        <v>38</v>
      </c>
      <c r="B114" s="91" t="s">
        <v>413</v>
      </c>
      <c r="C114" s="91"/>
      <c r="D114" s="92" t="s">
        <v>415</v>
      </c>
      <c r="E114" s="93" t="s">
        <v>333</v>
      </c>
      <c r="F114" s="91">
        <v>98</v>
      </c>
      <c r="G114" s="91">
        <v>134</v>
      </c>
      <c r="H114" s="91">
        <f t="shared" si="4"/>
        <v>13132</v>
      </c>
      <c r="I114" s="93" t="str">
        <f t="shared" si="5"/>
        <v>A</v>
      </c>
      <c r="J114" s="93" t="s">
        <v>637</v>
      </c>
    </row>
    <row r="115" spans="1:10" x14ac:dyDescent="0.2">
      <c r="A115" s="66"/>
      <c r="B115" s="32"/>
      <c r="C115" s="32"/>
      <c r="D115" s="66"/>
      <c r="E115" s="33"/>
      <c r="F115" s="81"/>
      <c r="G115" s="80"/>
      <c r="H115" s="66"/>
      <c r="I115" s="66"/>
      <c r="J115" s="90"/>
    </row>
    <row r="116" spans="1:10" x14ac:dyDescent="0.2">
      <c r="A116" s="91" t="str">
        <f t="shared" ca="1" si="3"/>
        <v/>
      </c>
      <c r="B116" s="91" t="s">
        <v>416</v>
      </c>
      <c r="C116" s="91"/>
      <c r="D116" s="92" t="s">
        <v>418</v>
      </c>
      <c r="E116" s="93"/>
      <c r="F116" s="91"/>
      <c r="G116" s="91"/>
      <c r="H116" s="91" t="str">
        <f t="shared" si="4"/>
        <v/>
      </c>
      <c r="I116" s="93" t="str">
        <f t="shared" si="5"/>
        <v/>
      </c>
      <c r="J116" s="93"/>
    </row>
    <row r="117" spans="1:10" x14ac:dyDescent="0.2">
      <c r="A117" s="91">
        <v>39</v>
      </c>
      <c r="B117" s="91" t="s">
        <v>417</v>
      </c>
      <c r="C117" s="91"/>
      <c r="D117" s="92" t="s">
        <v>419</v>
      </c>
      <c r="E117" s="93" t="s">
        <v>608</v>
      </c>
      <c r="F117" s="91">
        <v>5700</v>
      </c>
      <c r="G117" s="91">
        <v>1.33</v>
      </c>
      <c r="H117" s="91">
        <f t="shared" si="4"/>
        <v>7581</v>
      </c>
      <c r="I117" s="93" t="str">
        <f t="shared" si="5"/>
        <v>A</v>
      </c>
      <c r="J117" s="93" t="s">
        <v>637</v>
      </c>
    </row>
    <row r="118" spans="1:10" x14ac:dyDescent="0.2">
      <c r="A118" s="66"/>
      <c r="B118" s="32"/>
      <c r="C118" s="32"/>
      <c r="D118" s="66"/>
      <c r="E118" s="33"/>
      <c r="F118" s="81"/>
      <c r="G118" s="80"/>
      <c r="H118" s="66"/>
      <c r="I118" s="66"/>
      <c r="J118" s="90"/>
    </row>
    <row r="119" spans="1:10" x14ac:dyDescent="0.2">
      <c r="A119" s="91" t="str">
        <f t="shared" ca="1" si="3"/>
        <v/>
      </c>
      <c r="B119" s="91" t="s">
        <v>420</v>
      </c>
      <c r="C119" s="91"/>
      <c r="D119" s="92" t="s">
        <v>422</v>
      </c>
      <c r="E119" s="93"/>
      <c r="F119" s="91"/>
      <c r="G119" s="91"/>
      <c r="H119" s="91" t="str">
        <f t="shared" si="4"/>
        <v/>
      </c>
      <c r="I119" s="93" t="str">
        <f t="shared" si="5"/>
        <v/>
      </c>
      <c r="J119" s="93"/>
    </row>
    <row r="120" spans="1:10" x14ac:dyDescent="0.2">
      <c r="A120" s="91">
        <v>40</v>
      </c>
      <c r="B120" s="91" t="s">
        <v>421</v>
      </c>
      <c r="C120" s="91"/>
      <c r="D120" s="92" t="s">
        <v>423</v>
      </c>
      <c r="E120" s="93" t="s">
        <v>313</v>
      </c>
      <c r="F120" s="91">
        <v>100</v>
      </c>
      <c r="G120" s="91">
        <v>7.3</v>
      </c>
      <c r="H120" s="91">
        <f t="shared" si="4"/>
        <v>730</v>
      </c>
      <c r="I120" s="93" t="str">
        <f t="shared" si="5"/>
        <v>A</v>
      </c>
      <c r="J120" s="93" t="s">
        <v>637</v>
      </c>
    </row>
    <row r="121" spans="1:10" x14ac:dyDescent="0.2">
      <c r="A121" s="66"/>
      <c r="B121" s="32"/>
      <c r="C121" s="32"/>
      <c r="D121" s="66"/>
      <c r="E121" s="33"/>
      <c r="F121" s="81"/>
      <c r="G121" s="80"/>
      <c r="H121" s="66"/>
      <c r="I121" s="66"/>
      <c r="J121" s="90"/>
    </row>
    <row r="122" spans="1:10" x14ac:dyDescent="0.2">
      <c r="A122" s="91">
        <v>41</v>
      </c>
      <c r="B122" s="91" t="s">
        <v>424</v>
      </c>
      <c r="C122" s="91"/>
      <c r="D122" s="92" t="s">
        <v>425</v>
      </c>
      <c r="E122" s="93" t="s">
        <v>313</v>
      </c>
      <c r="F122" s="91">
        <v>100</v>
      </c>
      <c r="G122" s="91">
        <v>7.96</v>
      </c>
      <c r="H122" s="91">
        <f t="shared" si="4"/>
        <v>796</v>
      </c>
      <c r="I122" s="93" t="str">
        <f t="shared" si="5"/>
        <v>A</v>
      </c>
      <c r="J122" s="93" t="s">
        <v>637</v>
      </c>
    </row>
    <row r="123" spans="1:10" x14ac:dyDescent="0.2">
      <c r="A123" s="66"/>
      <c r="B123" s="32"/>
      <c r="C123" s="32"/>
      <c r="D123" s="66"/>
      <c r="E123" s="33"/>
      <c r="F123" s="81"/>
      <c r="G123" s="80"/>
      <c r="H123" s="66"/>
      <c r="I123" s="66"/>
      <c r="J123" s="90"/>
    </row>
    <row r="124" spans="1:10" x14ac:dyDescent="0.2">
      <c r="A124" s="91" t="str">
        <f t="shared" ca="1" si="3"/>
        <v/>
      </c>
      <c r="B124" s="91" t="s">
        <v>426</v>
      </c>
      <c r="C124" s="91"/>
      <c r="D124" s="92" t="s">
        <v>428</v>
      </c>
      <c r="E124" s="93"/>
      <c r="F124" s="91"/>
      <c r="G124" s="91"/>
      <c r="H124" s="91" t="str">
        <f t="shared" si="4"/>
        <v/>
      </c>
      <c r="I124" s="93" t="str">
        <f t="shared" si="5"/>
        <v/>
      </c>
      <c r="J124" s="93"/>
    </row>
    <row r="125" spans="1:10" x14ac:dyDescent="0.2">
      <c r="A125" s="91">
        <v>42</v>
      </c>
      <c r="B125" s="91" t="s">
        <v>427</v>
      </c>
      <c r="C125" s="91"/>
      <c r="D125" s="92" t="s">
        <v>429</v>
      </c>
      <c r="E125" s="93" t="s">
        <v>313</v>
      </c>
      <c r="F125" s="91">
        <v>150</v>
      </c>
      <c r="G125" s="91">
        <v>8.31</v>
      </c>
      <c r="H125" s="91">
        <f t="shared" si="4"/>
        <v>1246.5</v>
      </c>
      <c r="I125" s="93" t="str">
        <f t="shared" si="5"/>
        <v>A</v>
      </c>
      <c r="J125" s="93" t="s">
        <v>637</v>
      </c>
    </row>
    <row r="126" spans="1:10" x14ac:dyDescent="0.2">
      <c r="A126" s="66"/>
      <c r="B126" s="32"/>
      <c r="C126" s="32"/>
      <c r="D126" s="66"/>
      <c r="E126" s="33"/>
      <c r="F126" s="81"/>
      <c r="G126" s="80"/>
      <c r="H126" s="66"/>
      <c r="I126" s="66"/>
      <c r="J126" s="90"/>
    </row>
    <row r="127" spans="1:10" x14ac:dyDescent="0.2">
      <c r="A127" s="91">
        <v>43</v>
      </c>
      <c r="B127" s="91" t="s">
        <v>430</v>
      </c>
      <c r="C127" s="91"/>
      <c r="D127" s="92" t="s">
        <v>431</v>
      </c>
      <c r="E127" s="93" t="s">
        <v>313</v>
      </c>
      <c r="F127" s="91">
        <v>150</v>
      </c>
      <c r="G127" s="91">
        <v>13.23</v>
      </c>
      <c r="H127" s="91">
        <f t="shared" si="4"/>
        <v>1984.5</v>
      </c>
      <c r="I127" s="93" t="str">
        <f t="shared" si="5"/>
        <v>A</v>
      </c>
      <c r="J127" s="93" t="s">
        <v>637</v>
      </c>
    </row>
    <row r="128" spans="1:10" x14ac:dyDescent="0.2">
      <c r="A128" s="66"/>
      <c r="B128" s="32"/>
      <c r="C128" s="32"/>
      <c r="D128" s="66"/>
      <c r="E128" s="33"/>
      <c r="F128" s="81"/>
      <c r="G128" s="80"/>
      <c r="H128" s="66"/>
      <c r="I128" s="66"/>
      <c r="J128" s="90"/>
    </row>
    <row r="129" spans="1:10" x14ac:dyDescent="0.2">
      <c r="A129" s="91" t="str">
        <f t="shared" ca="1" si="3"/>
        <v/>
      </c>
      <c r="B129" s="91" t="s">
        <v>432</v>
      </c>
      <c r="C129" s="91"/>
      <c r="D129" s="92" t="s">
        <v>434</v>
      </c>
      <c r="E129" s="93"/>
      <c r="F129" s="91"/>
      <c r="G129" s="91"/>
      <c r="H129" s="91" t="str">
        <f t="shared" si="4"/>
        <v/>
      </c>
      <c r="I129" s="93" t="str">
        <f t="shared" si="5"/>
        <v/>
      </c>
      <c r="J129" s="93"/>
    </row>
    <row r="130" spans="1:10" x14ac:dyDescent="0.2">
      <c r="A130" s="91">
        <v>44</v>
      </c>
      <c r="B130" s="91" t="s">
        <v>433</v>
      </c>
      <c r="C130" s="91"/>
      <c r="D130" s="92" t="s">
        <v>435</v>
      </c>
      <c r="E130" s="93" t="s">
        <v>313</v>
      </c>
      <c r="F130" s="91">
        <v>150</v>
      </c>
      <c r="G130" s="91">
        <v>19.34</v>
      </c>
      <c r="H130" s="91">
        <f t="shared" si="4"/>
        <v>2901</v>
      </c>
      <c r="I130" s="93" t="str">
        <f t="shared" si="5"/>
        <v>A</v>
      </c>
      <c r="J130" s="93" t="s">
        <v>637</v>
      </c>
    </row>
    <row r="131" spans="1:10" x14ac:dyDescent="0.2">
      <c r="A131" s="66"/>
      <c r="B131" s="32"/>
      <c r="C131" s="32"/>
      <c r="D131" s="66"/>
      <c r="E131" s="33"/>
      <c r="F131" s="81"/>
      <c r="G131" s="80"/>
      <c r="H131" s="66"/>
      <c r="I131" s="66"/>
      <c r="J131" s="90"/>
    </row>
    <row r="132" spans="1:10" x14ac:dyDescent="0.2">
      <c r="A132" s="91" t="str">
        <f t="shared" ca="1" si="3"/>
        <v/>
      </c>
      <c r="B132" s="91" t="s">
        <v>436</v>
      </c>
      <c r="C132" s="91"/>
      <c r="D132" s="92" t="s">
        <v>438</v>
      </c>
      <c r="E132" s="93"/>
      <c r="F132" s="91"/>
      <c r="G132" s="91"/>
      <c r="H132" s="91" t="str">
        <f t="shared" si="4"/>
        <v/>
      </c>
      <c r="I132" s="93" t="str">
        <f t="shared" si="5"/>
        <v/>
      </c>
      <c r="J132" s="93"/>
    </row>
    <row r="133" spans="1:10" x14ac:dyDescent="0.2">
      <c r="A133" s="91">
        <v>45</v>
      </c>
      <c r="B133" s="91" t="s">
        <v>437</v>
      </c>
      <c r="C133" s="91"/>
      <c r="D133" s="92" t="s">
        <v>439</v>
      </c>
      <c r="E133" s="93" t="s">
        <v>440</v>
      </c>
      <c r="F133" s="91">
        <v>200</v>
      </c>
      <c r="G133" s="91">
        <v>1.22</v>
      </c>
      <c r="H133" s="91">
        <f t="shared" si="4"/>
        <v>244</v>
      </c>
      <c r="I133" s="93" t="str">
        <f t="shared" si="5"/>
        <v>A</v>
      </c>
      <c r="J133" s="93" t="s">
        <v>637</v>
      </c>
    </row>
    <row r="134" spans="1:10" x14ac:dyDescent="0.2">
      <c r="A134" s="66"/>
      <c r="B134" s="32"/>
      <c r="C134" s="32"/>
      <c r="D134" s="66"/>
      <c r="E134" s="33"/>
      <c r="F134" s="81"/>
      <c r="G134" s="80"/>
      <c r="H134" s="66"/>
      <c r="I134" s="66"/>
      <c r="J134" s="90"/>
    </row>
    <row r="135" spans="1:10" x14ac:dyDescent="0.2">
      <c r="A135" s="91">
        <v>46</v>
      </c>
      <c r="B135" s="91" t="s">
        <v>441</v>
      </c>
      <c r="C135" s="91"/>
      <c r="D135" s="92" t="s">
        <v>442</v>
      </c>
      <c r="E135" s="93" t="s">
        <v>440</v>
      </c>
      <c r="F135" s="91">
        <v>200</v>
      </c>
      <c r="G135" s="91">
        <v>2</v>
      </c>
      <c r="H135" s="91">
        <f t="shared" si="4"/>
        <v>400</v>
      </c>
      <c r="I135" s="93" t="str">
        <f t="shared" si="5"/>
        <v>A</v>
      </c>
      <c r="J135" s="93" t="s">
        <v>637</v>
      </c>
    </row>
    <row r="136" spans="1:10" x14ac:dyDescent="0.2">
      <c r="A136" s="66"/>
      <c r="B136" s="32"/>
      <c r="C136" s="32"/>
      <c r="D136" s="66"/>
      <c r="E136" s="33"/>
      <c r="F136" s="81"/>
      <c r="G136" s="80"/>
      <c r="H136" s="66"/>
      <c r="I136" s="66"/>
      <c r="J136" s="90"/>
    </row>
    <row r="137" spans="1:10" x14ac:dyDescent="0.2">
      <c r="A137" s="91">
        <v>47</v>
      </c>
      <c r="B137" s="91" t="s">
        <v>443</v>
      </c>
      <c r="C137" s="91"/>
      <c r="D137" s="92" t="s">
        <v>444</v>
      </c>
      <c r="E137" s="93" t="s">
        <v>608</v>
      </c>
      <c r="F137" s="91">
        <v>100</v>
      </c>
      <c r="G137" s="91">
        <v>1.75</v>
      </c>
      <c r="H137" s="91">
        <f t="shared" si="4"/>
        <v>175</v>
      </c>
      <c r="I137" s="93" t="str">
        <f t="shared" si="5"/>
        <v>A</v>
      </c>
      <c r="J137" s="93" t="s">
        <v>637</v>
      </c>
    </row>
    <row r="138" spans="1:10" x14ac:dyDescent="0.2">
      <c r="A138" s="66"/>
      <c r="B138" s="32"/>
      <c r="C138" s="32"/>
      <c r="D138" s="66"/>
      <c r="E138" s="33"/>
      <c r="F138" s="81"/>
      <c r="G138" s="80"/>
      <c r="H138" s="66"/>
      <c r="I138" s="66"/>
      <c r="J138" s="90"/>
    </row>
    <row r="139" spans="1:10" x14ac:dyDescent="0.2">
      <c r="A139" s="91" t="str">
        <f t="shared" ca="1" si="3"/>
        <v/>
      </c>
      <c r="B139" s="91" t="s">
        <v>445</v>
      </c>
      <c r="C139" s="91"/>
      <c r="D139" s="92" t="s">
        <v>447</v>
      </c>
      <c r="E139" s="93"/>
      <c r="F139" s="91"/>
      <c r="G139" s="91"/>
      <c r="H139" s="91" t="str">
        <f t="shared" si="4"/>
        <v/>
      </c>
      <c r="I139" s="93" t="str">
        <f t="shared" si="5"/>
        <v/>
      </c>
      <c r="J139" s="93"/>
    </row>
    <row r="140" spans="1:10" x14ac:dyDescent="0.2">
      <c r="A140" s="91">
        <v>48</v>
      </c>
      <c r="B140" s="91" t="s">
        <v>446</v>
      </c>
      <c r="C140" s="91"/>
      <c r="D140" s="92" t="s">
        <v>448</v>
      </c>
      <c r="E140" s="93" t="s">
        <v>352</v>
      </c>
      <c r="F140" s="91">
        <v>155</v>
      </c>
      <c r="G140" s="91">
        <v>62.88</v>
      </c>
      <c r="H140" s="91">
        <f t="shared" si="4"/>
        <v>9746.4</v>
      </c>
      <c r="I140" s="93" t="str">
        <f t="shared" si="5"/>
        <v>A</v>
      </c>
      <c r="J140" s="93" t="s">
        <v>637</v>
      </c>
    </row>
    <row r="141" spans="1:10" x14ac:dyDescent="0.2">
      <c r="A141" s="66"/>
      <c r="B141" s="32"/>
      <c r="C141" s="32"/>
      <c r="D141" s="66"/>
      <c r="E141" s="33"/>
      <c r="F141" s="81"/>
      <c r="G141" s="80"/>
      <c r="H141" s="66"/>
      <c r="I141" s="66"/>
      <c r="J141" s="90"/>
    </row>
    <row r="142" spans="1:10" x14ac:dyDescent="0.2">
      <c r="A142" s="91" t="str">
        <f t="shared" ca="1" si="3"/>
        <v/>
      </c>
      <c r="B142" s="91" t="s">
        <v>449</v>
      </c>
      <c r="C142" s="91"/>
      <c r="D142" s="92" t="s">
        <v>451</v>
      </c>
      <c r="E142" s="93"/>
      <c r="F142" s="91"/>
      <c r="G142" s="91"/>
      <c r="H142" s="91" t="str">
        <f t="shared" si="4"/>
        <v/>
      </c>
      <c r="I142" s="93" t="str">
        <f t="shared" si="5"/>
        <v/>
      </c>
      <c r="J142" s="93"/>
    </row>
    <row r="143" spans="1:10" x14ac:dyDescent="0.2">
      <c r="A143" s="91">
        <v>49</v>
      </c>
      <c r="B143" s="91" t="s">
        <v>450</v>
      </c>
      <c r="C143" s="91"/>
      <c r="D143" s="92" t="s">
        <v>452</v>
      </c>
      <c r="E143" s="93" t="s">
        <v>313</v>
      </c>
      <c r="F143" s="91">
        <v>265</v>
      </c>
      <c r="G143" s="91">
        <v>92.25</v>
      </c>
      <c r="H143" s="91">
        <f t="shared" si="4"/>
        <v>24446.25</v>
      </c>
      <c r="I143" s="93" t="str">
        <f t="shared" si="5"/>
        <v>A</v>
      </c>
      <c r="J143" s="93" t="s">
        <v>637</v>
      </c>
    </row>
    <row r="144" spans="1:10" x14ac:dyDescent="0.2">
      <c r="A144" s="66"/>
      <c r="B144" s="32"/>
      <c r="C144" s="32"/>
      <c r="D144" s="66"/>
      <c r="E144" s="33"/>
      <c r="F144" s="81"/>
      <c r="G144" s="80"/>
      <c r="H144" s="66"/>
      <c r="I144" s="66"/>
      <c r="J144" s="90"/>
    </row>
    <row r="145" spans="1:10" x14ac:dyDescent="0.2">
      <c r="A145" s="91" t="str">
        <f t="shared" ref="A145:A213" ca="1" si="6">+IF(NOT(ISBLANK(INDIRECT("e"&amp;ROW()))),MAX(INDIRECT("a$16:A"&amp;ROW()-1))+1,"")</f>
        <v/>
      </c>
      <c r="B145" s="91" t="s">
        <v>453</v>
      </c>
      <c r="C145" s="91"/>
      <c r="D145" s="92" t="s">
        <v>455</v>
      </c>
      <c r="E145" s="93"/>
      <c r="F145" s="91"/>
      <c r="G145" s="91"/>
      <c r="H145" s="91" t="str">
        <f t="shared" si="4"/>
        <v/>
      </c>
      <c r="I145" s="93" t="str">
        <f t="shared" si="5"/>
        <v/>
      </c>
      <c r="J145" s="93"/>
    </row>
    <row r="146" spans="1:10" x14ac:dyDescent="0.2">
      <c r="A146" s="91">
        <v>50</v>
      </c>
      <c r="B146" s="91" t="s">
        <v>454</v>
      </c>
      <c r="C146" s="91"/>
      <c r="D146" s="92" t="s">
        <v>456</v>
      </c>
      <c r="E146" s="93" t="s">
        <v>313</v>
      </c>
      <c r="F146" s="91">
        <v>55</v>
      </c>
      <c r="G146" s="91">
        <v>52.47</v>
      </c>
      <c r="H146" s="91">
        <f t="shared" ref="H146:H209" si="7">+IF(AND(F146="",G146=""),"",ROUND(F146*G146,2))</f>
        <v>2885.85</v>
      </c>
      <c r="I146" s="93" t="str">
        <f t="shared" ref="I146:I204" si="8">IF(E146&lt;&gt;"","A","")</f>
        <v>A</v>
      </c>
      <c r="J146" s="93" t="s">
        <v>637</v>
      </c>
    </row>
    <row r="147" spans="1:10" x14ac:dyDescent="0.2">
      <c r="A147" s="66"/>
      <c r="B147" s="32"/>
      <c r="C147" s="32"/>
      <c r="D147" s="66"/>
      <c r="E147" s="33"/>
      <c r="F147" s="81"/>
      <c r="G147" s="80"/>
      <c r="H147" s="66"/>
      <c r="I147" s="66"/>
      <c r="J147" s="90"/>
    </row>
    <row r="148" spans="1:10" x14ac:dyDescent="0.2">
      <c r="A148" s="91" t="str">
        <f t="shared" ca="1" si="6"/>
        <v/>
      </c>
      <c r="B148" s="91" t="s">
        <v>598</v>
      </c>
      <c r="C148" s="91"/>
      <c r="D148" s="92" t="s">
        <v>600</v>
      </c>
      <c r="E148" s="93"/>
      <c r="F148" s="91"/>
      <c r="G148" s="91"/>
      <c r="H148" s="91" t="str">
        <f t="shared" si="7"/>
        <v/>
      </c>
      <c r="I148" s="93" t="str">
        <f t="shared" si="8"/>
        <v/>
      </c>
      <c r="J148" s="93"/>
    </row>
    <row r="149" spans="1:10" x14ac:dyDescent="0.2">
      <c r="A149" s="91">
        <v>51</v>
      </c>
      <c r="B149" s="91" t="s">
        <v>599</v>
      </c>
      <c r="C149" s="91" t="s">
        <v>242</v>
      </c>
      <c r="D149" s="92" t="s">
        <v>601</v>
      </c>
      <c r="E149" s="93" t="s">
        <v>602</v>
      </c>
      <c r="F149" s="91">
        <v>20</v>
      </c>
      <c r="G149" s="91">
        <v>32.56</v>
      </c>
      <c r="H149" s="91">
        <f t="shared" si="7"/>
        <v>651.20000000000005</v>
      </c>
      <c r="I149" s="93" t="str">
        <f t="shared" si="8"/>
        <v>A</v>
      </c>
      <c r="J149" s="93" t="s">
        <v>637</v>
      </c>
    </row>
    <row r="150" spans="1:10" x14ac:dyDescent="0.2">
      <c r="A150" s="66"/>
      <c r="B150" s="32"/>
      <c r="C150" s="32"/>
      <c r="D150" s="66"/>
      <c r="E150" s="33"/>
      <c r="F150" s="81"/>
      <c r="G150" s="80"/>
      <c r="H150" s="66"/>
      <c r="I150" s="66"/>
      <c r="J150" s="90"/>
    </row>
    <row r="151" spans="1:10" x14ac:dyDescent="0.2">
      <c r="A151" s="91">
        <v>52</v>
      </c>
      <c r="B151" s="91" t="s">
        <v>603</v>
      </c>
      <c r="C151" s="91" t="s">
        <v>242</v>
      </c>
      <c r="D151" s="92" t="s">
        <v>604</v>
      </c>
      <c r="E151" s="93" t="s">
        <v>602</v>
      </c>
      <c r="F151" s="91">
        <v>20</v>
      </c>
      <c r="G151" s="91">
        <v>35.78</v>
      </c>
      <c r="H151" s="91">
        <f t="shared" si="7"/>
        <v>715.6</v>
      </c>
      <c r="I151" s="93" t="str">
        <f t="shared" si="8"/>
        <v>A</v>
      </c>
      <c r="J151" s="93" t="s">
        <v>637</v>
      </c>
    </row>
    <row r="152" spans="1:10" x14ac:dyDescent="0.2">
      <c r="A152" s="66"/>
      <c r="B152" s="32"/>
      <c r="C152" s="32"/>
      <c r="D152" s="66"/>
      <c r="E152" s="33"/>
      <c r="F152" s="81"/>
      <c r="G152" s="80"/>
      <c r="H152" s="66"/>
      <c r="I152" s="66"/>
      <c r="J152" s="90"/>
    </row>
    <row r="153" spans="1:10" x14ac:dyDescent="0.2">
      <c r="A153" s="91">
        <v>53</v>
      </c>
      <c r="B153" s="91" t="s">
        <v>606</v>
      </c>
      <c r="C153" s="91" t="s">
        <v>242</v>
      </c>
      <c r="D153" s="92" t="s">
        <v>605</v>
      </c>
      <c r="E153" s="93" t="s">
        <v>602</v>
      </c>
      <c r="F153" s="91">
        <v>20</v>
      </c>
      <c r="G153" s="91">
        <v>35</v>
      </c>
      <c r="H153" s="91">
        <f t="shared" si="7"/>
        <v>700</v>
      </c>
      <c r="I153" s="93" t="str">
        <f t="shared" si="8"/>
        <v>A</v>
      </c>
      <c r="J153" s="93" t="s">
        <v>637</v>
      </c>
    </row>
    <row r="154" spans="1:10" x14ac:dyDescent="0.2">
      <c r="A154" s="66"/>
      <c r="B154" s="32"/>
      <c r="C154" s="32"/>
      <c r="D154" s="66"/>
      <c r="E154" s="33"/>
      <c r="F154" s="81"/>
      <c r="G154" s="80"/>
      <c r="H154" s="66"/>
      <c r="I154" s="66"/>
      <c r="J154" s="90"/>
    </row>
    <row r="155" spans="1:10" x14ac:dyDescent="0.2">
      <c r="A155" s="91" t="str">
        <f t="shared" ca="1" si="6"/>
        <v/>
      </c>
      <c r="B155" s="91" t="s">
        <v>457</v>
      </c>
      <c r="C155" s="91"/>
      <c r="D155" s="92" t="s">
        <v>459</v>
      </c>
      <c r="E155" s="93"/>
      <c r="F155" s="91"/>
      <c r="G155" s="91"/>
      <c r="H155" s="91" t="str">
        <f t="shared" si="7"/>
        <v/>
      </c>
      <c r="I155" s="93" t="str">
        <f t="shared" si="8"/>
        <v/>
      </c>
      <c r="J155" s="93"/>
    </row>
    <row r="156" spans="1:10" x14ac:dyDescent="0.2">
      <c r="A156" s="91">
        <v>54</v>
      </c>
      <c r="B156" s="91" t="s">
        <v>458</v>
      </c>
      <c r="C156" s="91"/>
      <c r="D156" s="92" t="s">
        <v>460</v>
      </c>
      <c r="E156" s="93" t="s">
        <v>352</v>
      </c>
      <c r="F156" s="91">
        <v>200</v>
      </c>
      <c r="G156" s="91">
        <v>1.63</v>
      </c>
      <c r="H156" s="91">
        <f t="shared" si="7"/>
        <v>326</v>
      </c>
      <c r="I156" s="93" t="str">
        <f t="shared" si="8"/>
        <v>A</v>
      </c>
      <c r="J156" s="93" t="s">
        <v>637</v>
      </c>
    </row>
    <row r="157" spans="1:10" x14ac:dyDescent="0.2">
      <c r="A157" s="66"/>
      <c r="B157" s="32"/>
      <c r="C157" s="32"/>
      <c r="D157" s="66"/>
      <c r="E157" s="33"/>
      <c r="F157" s="81"/>
      <c r="G157" s="80"/>
      <c r="H157" s="66"/>
      <c r="I157" s="66"/>
      <c r="J157" s="90"/>
    </row>
    <row r="158" spans="1:10" x14ac:dyDescent="0.2">
      <c r="A158" s="91">
        <v>55</v>
      </c>
      <c r="B158" s="91" t="s">
        <v>461</v>
      </c>
      <c r="C158" s="91"/>
      <c r="D158" s="92" t="s">
        <v>462</v>
      </c>
      <c r="E158" s="93" t="s">
        <v>352</v>
      </c>
      <c r="F158" s="91">
        <v>1149.8399999999999</v>
      </c>
      <c r="G158" s="91">
        <v>3.72</v>
      </c>
      <c r="H158" s="91">
        <f t="shared" si="7"/>
        <v>4277.3999999999996</v>
      </c>
      <c r="I158" s="93" t="str">
        <f t="shared" si="8"/>
        <v>A</v>
      </c>
      <c r="J158" s="93" t="s">
        <v>637</v>
      </c>
    </row>
    <row r="159" spans="1:10" x14ac:dyDescent="0.2">
      <c r="A159" s="66"/>
      <c r="B159" s="32"/>
      <c r="C159" s="32"/>
      <c r="D159" s="66"/>
      <c r="E159" s="33"/>
      <c r="F159" s="81"/>
      <c r="G159" s="80"/>
      <c r="H159" s="66"/>
      <c r="I159" s="66"/>
      <c r="J159" s="90"/>
    </row>
    <row r="160" spans="1:10" x14ac:dyDescent="0.2">
      <c r="A160" s="91">
        <v>56</v>
      </c>
      <c r="B160" s="91" t="s">
        <v>463</v>
      </c>
      <c r="C160" s="91"/>
      <c r="D160" s="92" t="s">
        <v>464</v>
      </c>
      <c r="E160" s="93" t="s">
        <v>352</v>
      </c>
      <c r="F160" s="91">
        <v>3535</v>
      </c>
      <c r="G160" s="91">
        <v>0.39</v>
      </c>
      <c r="H160" s="91">
        <f t="shared" si="7"/>
        <v>1378.65</v>
      </c>
      <c r="I160" s="93" t="str">
        <f t="shared" si="8"/>
        <v>A</v>
      </c>
      <c r="J160" s="93" t="s">
        <v>637</v>
      </c>
    </row>
    <row r="161" spans="1:10" x14ac:dyDescent="0.2">
      <c r="A161" s="66"/>
      <c r="B161" s="32"/>
      <c r="C161" s="32"/>
      <c r="D161" s="66"/>
      <c r="E161" s="33"/>
      <c r="F161" s="81"/>
      <c r="G161" s="80"/>
      <c r="H161" s="66"/>
      <c r="I161" s="66"/>
      <c r="J161" s="90"/>
    </row>
    <row r="162" spans="1:10" x14ac:dyDescent="0.2">
      <c r="A162" s="91">
        <v>57</v>
      </c>
      <c r="B162" s="91" t="s">
        <v>465</v>
      </c>
      <c r="C162" s="91"/>
      <c r="D162" s="92" t="s">
        <v>466</v>
      </c>
      <c r="E162" s="93" t="s">
        <v>352</v>
      </c>
      <c r="F162" s="91">
        <v>3535</v>
      </c>
      <c r="G162" s="91">
        <v>0.86</v>
      </c>
      <c r="H162" s="91">
        <f t="shared" si="7"/>
        <v>3040.1</v>
      </c>
      <c r="I162" s="93" t="str">
        <f t="shared" si="8"/>
        <v>A</v>
      </c>
      <c r="J162" s="93" t="s">
        <v>637</v>
      </c>
    </row>
    <row r="163" spans="1:10" x14ac:dyDescent="0.2">
      <c r="A163" s="66"/>
      <c r="B163" s="32"/>
      <c r="C163" s="32"/>
      <c r="D163" s="66"/>
      <c r="E163" s="33"/>
      <c r="F163" s="81"/>
      <c r="G163" s="80"/>
      <c r="H163" s="66"/>
      <c r="I163" s="66"/>
      <c r="J163" s="90"/>
    </row>
    <row r="164" spans="1:10" x14ac:dyDescent="0.2">
      <c r="A164" s="91">
        <v>58</v>
      </c>
      <c r="B164" s="91" t="s">
        <v>467</v>
      </c>
      <c r="C164" s="91"/>
      <c r="D164" s="92" t="s">
        <v>468</v>
      </c>
      <c r="E164" s="93" t="s">
        <v>352</v>
      </c>
      <c r="F164" s="91">
        <v>3535</v>
      </c>
      <c r="G164" s="91">
        <v>2.02</v>
      </c>
      <c r="H164" s="91">
        <f t="shared" si="7"/>
        <v>7140.7</v>
      </c>
      <c r="I164" s="93" t="str">
        <f t="shared" si="8"/>
        <v>A</v>
      </c>
      <c r="J164" s="93" t="s">
        <v>637</v>
      </c>
    </row>
    <row r="165" spans="1:10" x14ac:dyDescent="0.2">
      <c r="A165" s="66"/>
      <c r="B165" s="32"/>
      <c r="C165" s="32"/>
      <c r="D165" s="66"/>
      <c r="E165" s="33"/>
      <c r="F165" s="81"/>
      <c r="G165" s="80"/>
      <c r="H165" s="66"/>
      <c r="I165" s="66"/>
      <c r="J165" s="90"/>
    </row>
    <row r="166" spans="1:10" ht="25.5" x14ac:dyDescent="0.2">
      <c r="A166" s="91" t="str">
        <f t="shared" ca="1" si="6"/>
        <v/>
      </c>
      <c r="B166" s="91" t="s">
        <v>469</v>
      </c>
      <c r="C166" s="91"/>
      <c r="D166" s="92" t="s">
        <v>471</v>
      </c>
      <c r="E166" s="93"/>
      <c r="F166" s="91"/>
      <c r="G166" s="91"/>
      <c r="H166" s="91" t="str">
        <f t="shared" si="7"/>
        <v/>
      </c>
      <c r="I166" s="93" t="str">
        <f t="shared" si="8"/>
        <v/>
      </c>
      <c r="J166" s="93"/>
    </row>
    <row r="167" spans="1:10" ht="25.5" x14ac:dyDescent="0.2">
      <c r="A167" s="91">
        <v>59</v>
      </c>
      <c r="B167" s="91" t="s">
        <v>470</v>
      </c>
      <c r="C167" s="91"/>
      <c r="D167" s="92" t="s">
        <v>472</v>
      </c>
      <c r="E167" s="93" t="s">
        <v>316</v>
      </c>
      <c r="F167" s="91">
        <v>3</v>
      </c>
      <c r="G167" s="91">
        <v>500</v>
      </c>
      <c r="H167" s="91">
        <f t="shared" si="7"/>
        <v>1500</v>
      </c>
      <c r="I167" s="93" t="str">
        <f t="shared" si="8"/>
        <v>A</v>
      </c>
      <c r="J167" s="93" t="s">
        <v>637</v>
      </c>
    </row>
    <row r="168" spans="1:10" x14ac:dyDescent="0.2">
      <c r="A168" s="66"/>
      <c r="B168" s="32"/>
      <c r="C168" s="32"/>
      <c r="D168" s="66"/>
      <c r="E168" s="33"/>
      <c r="F168" s="81"/>
      <c r="G168" s="80"/>
      <c r="H168" s="66"/>
      <c r="I168" s="66"/>
      <c r="J168" s="90"/>
    </row>
    <row r="169" spans="1:10" ht="25.5" x14ac:dyDescent="0.2">
      <c r="A169" s="91">
        <v>60</v>
      </c>
      <c r="B169" s="91" t="s">
        <v>638</v>
      </c>
      <c r="C169" s="91"/>
      <c r="D169" s="92" t="s">
        <v>639</v>
      </c>
      <c r="E169" s="93" t="s">
        <v>316</v>
      </c>
      <c r="F169" s="91">
        <v>2</v>
      </c>
      <c r="G169" s="91">
        <v>1000</v>
      </c>
      <c r="H169" s="91">
        <f t="shared" si="7"/>
        <v>2000</v>
      </c>
      <c r="I169" s="93" t="str">
        <f>IF(E169&lt;&gt;"","A","")</f>
        <v>A</v>
      </c>
      <c r="J169" s="93" t="s">
        <v>637</v>
      </c>
    </row>
    <row r="170" spans="1:10" x14ac:dyDescent="0.2">
      <c r="A170" s="66"/>
      <c r="B170" s="32"/>
      <c r="C170" s="32"/>
      <c r="D170" s="66"/>
      <c r="E170" s="33"/>
      <c r="F170" s="81"/>
      <c r="G170" s="80"/>
      <c r="H170" s="66"/>
      <c r="I170" s="66"/>
      <c r="J170" s="90"/>
    </row>
    <row r="171" spans="1:10" x14ac:dyDescent="0.2">
      <c r="A171" s="91"/>
      <c r="B171" s="91" t="s">
        <v>473</v>
      </c>
      <c r="C171" s="91"/>
      <c r="D171" s="92" t="s">
        <v>475</v>
      </c>
      <c r="E171" s="93"/>
      <c r="F171" s="91"/>
      <c r="G171" s="91"/>
      <c r="H171" s="91" t="str">
        <f t="shared" si="7"/>
        <v/>
      </c>
      <c r="I171" s="93" t="str">
        <f t="shared" si="8"/>
        <v/>
      </c>
      <c r="J171" s="93"/>
    </row>
    <row r="172" spans="1:10" x14ac:dyDescent="0.2">
      <c r="A172" s="91">
        <v>61</v>
      </c>
      <c r="B172" s="91" t="s">
        <v>474</v>
      </c>
      <c r="C172" s="91"/>
      <c r="D172" s="92" t="s">
        <v>476</v>
      </c>
      <c r="E172" s="93" t="s">
        <v>352</v>
      </c>
      <c r="F172" s="91">
        <v>35652.54</v>
      </c>
      <c r="G172" s="91">
        <v>1.56</v>
      </c>
      <c r="H172" s="91">
        <f t="shared" si="7"/>
        <v>55617.96</v>
      </c>
      <c r="I172" s="93" t="str">
        <f t="shared" si="8"/>
        <v>A</v>
      </c>
      <c r="J172" s="93" t="s">
        <v>637</v>
      </c>
    </row>
    <row r="173" spans="1:10" x14ac:dyDescent="0.2">
      <c r="A173" s="66"/>
      <c r="B173" s="32"/>
      <c r="C173" s="32"/>
      <c r="D173" s="66"/>
      <c r="E173" s="33"/>
      <c r="F173" s="81"/>
      <c r="G173" s="80"/>
      <c r="H173" s="66"/>
      <c r="I173" s="66"/>
      <c r="J173" s="90"/>
    </row>
    <row r="174" spans="1:10" x14ac:dyDescent="0.2">
      <c r="A174" s="91">
        <v>62</v>
      </c>
      <c r="B174" s="91" t="s">
        <v>477</v>
      </c>
      <c r="C174" s="91"/>
      <c r="D174" s="92" t="s">
        <v>478</v>
      </c>
      <c r="E174" s="93" t="s">
        <v>397</v>
      </c>
      <c r="F174" s="91">
        <v>174.8</v>
      </c>
      <c r="G174" s="91">
        <v>66.5</v>
      </c>
      <c r="H174" s="91">
        <f t="shared" si="7"/>
        <v>11624.2</v>
      </c>
      <c r="I174" s="93" t="str">
        <f t="shared" si="8"/>
        <v>A</v>
      </c>
      <c r="J174" s="93" t="s">
        <v>637</v>
      </c>
    </row>
    <row r="175" spans="1:10" x14ac:dyDescent="0.2">
      <c r="A175" s="66"/>
      <c r="B175" s="32"/>
      <c r="C175" s="32"/>
      <c r="D175" s="66"/>
      <c r="E175" s="33"/>
      <c r="F175" s="81"/>
      <c r="G175" s="80"/>
      <c r="H175" s="66"/>
      <c r="I175" s="66"/>
      <c r="J175" s="90"/>
    </row>
    <row r="176" spans="1:10" ht="25.5" x14ac:dyDescent="0.2">
      <c r="A176" s="91" t="str">
        <f t="shared" ca="1" si="6"/>
        <v/>
      </c>
      <c r="B176" s="91" t="s">
        <v>479</v>
      </c>
      <c r="C176" s="91"/>
      <c r="D176" s="92" t="s">
        <v>481</v>
      </c>
      <c r="E176" s="93"/>
      <c r="F176" s="91"/>
      <c r="G176" s="91"/>
      <c r="H176" s="91" t="str">
        <f t="shared" si="7"/>
        <v/>
      </c>
      <c r="I176" s="93" t="str">
        <f t="shared" si="8"/>
        <v/>
      </c>
      <c r="J176" s="93"/>
    </row>
    <row r="177" spans="1:10" x14ac:dyDescent="0.2">
      <c r="A177" s="91">
        <v>63</v>
      </c>
      <c r="B177" s="91" t="s">
        <v>480</v>
      </c>
      <c r="C177" s="91"/>
      <c r="D177" s="92" t="s">
        <v>476</v>
      </c>
      <c r="E177" s="93" t="s">
        <v>352</v>
      </c>
      <c r="F177" s="91">
        <v>20306</v>
      </c>
      <c r="G177" s="91">
        <v>1.92</v>
      </c>
      <c r="H177" s="91">
        <f t="shared" si="7"/>
        <v>38987.519999999997</v>
      </c>
      <c r="I177" s="93" t="str">
        <f t="shared" si="8"/>
        <v>A</v>
      </c>
      <c r="J177" s="93" t="s">
        <v>637</v>
      </c>
    </row>
    <row r="178" spans="1:10" x14ac:dyDescent="0.2">
      <c r="A178" s="66"/>
      <c r="B178" s="32"/>
      <c r="C178" s="32"/>
      <c r="D178" s="66"/>
      <c r="E178" s="33"/>
      <c r="F178" s="81"/>
      <c r="G178" s="80"/>
      <c r="H178" s="66"/>
      <c r="I178" s="66"/>
      <c r="J178" s="90"/>
    </row>
    <row r="179" spans="1:10" x14ac:dyDescent="0.2">
      <c r="A179" s="91">
        <v>64</v>
      </c>
      <c r="B179" s="91" t="s">
        <v>482</v>
      </c>
      <c r="C179" s="91"/>
      <c r="D179" s="92" t="s">
        <v>478</v>
      </c>
      <c r="E179" s="93" t="s">
        <v>397</v>
      </c>
      <c r="F179" s="91">
        <v>65</v>
      </c>
      <c r="G179" s="91">
        <v>80.77</v>
      </c>
      <c r="H179" s="91">
        <f t="shared" si="7"/>
        <v>5250.05</v>
      </c>
      <c r="I179" s="93" t="str">
        <f t="shared" si="8"/>
        <v>A</v>
      </c>
      <c r="J179" s="93" t="s">
        <v>637</v>
      </c>
    </row>
    <row r="180" spans="1:10" x14ac:dyDescent="0.2">
      <c r="A180" s="66"/>
      <c r="B180" s="32"/>
      <c r="C180" s="32"/>
      <c r="D180" s="66"/>
      <c r="E180" s="33"/>
      <c r="F180" s="81"/>
      <c r="G180" s="80"/>
      <c r="H180" s="66"/>
      <c r="I180" s="66"/>
      <c r="J180" s="90"/>
    </row>
    <row r="181" spans="1:10" ht="25.5" x14ac:dyDescent="0.2">
      <c r="A181" s="91" t="str">
        <f t="shared" ca="1" si="6"/>
        <v/>
      </c>
      <c r="B181" s="91" t="s">
        <v>483</v>
      </c>
      <c r="C181" s="91"/>
      <c r="D181" s="92" t="s">
        <v>485</v>
      </c>
      <c r="E181" s="93"/>
      <c r="F181" s="91"/>
      <c r="G181" s="91"/>
      <c r="H181" s="91" t="str">
        <f t="shared" si="7"/>
        <v/>
      </c>
      <c r="I181" s="93" t="str">
        <f t="shared" si="8"/>
        <v/>
      </c>
      <c r="J181" s="93"/>
    </row>
    <row r="182" spans="1:10" x14ac:dyDescent="0.2">
      <c r="A182" s="91">
        <v>65</v>
      </c>
      <c r="B182" s="91" t="s">
        <v>484</v>
      </c>
      <c r="C182" s="91"/>
      <c r="D182" s="92" t="s">
        <v>486</v>
      </c>
      <c r="E182" s="93" t="s">
        <v>352</v>
      </c>
      <c r="F182" s="91">
        <v>3535</v>
      </c>
      <c r="G182" s="91">
        <v>7.57</v>
      </c>
      <c r="H182" s="91">
        <f t="shared" si="7"/>
        <v>26759.95</v>
      </c>
      <c r="I182" s="93" t="str">
        <f t="shared" si="8"/>
        <v>A</v>
      </c>
      <c r="J182" s="93" t="s">
        <v>637</v>
      </c>
    </row>
    <row r="183" spans="1:10" x14ac:dyDescent="0.2">
      <c r="A183" s="66"/>
      <c r="B183" s="32"/>
      <c r="C183" s="32"/>
      <c r="D183" s="66"/>
      <c r="E183" s="33"/>
      <c r="F183" s="81"/>
      <c r="G183" s="80"/>
      <c r="H183" s="66"/>
      <c r="I183" s="66"/>
      <c r="J183" s="90"/>
    </row>
    <row r="184" spans="1:10" x14ac:dyDescent="0.2">
      <c r="A184" s="91">
        <v>66</v>
      </c>
      <c r="B184" s="91" t="s">
        <v>487</v>
      </c>
      <c r="C184" s="91"/>
      <c r="D184" s="92" t="s">
        <v>478</v>
      </c>
      <c r="E184" s="93" t="s">
        <v>397</v>
      </c>
      <c r="F184" s="91">
        <v>20</v>
      </c>
      <c r="G184" s="91">
        <v>101.81</v>
      </c>
      <c r="H184" s="91">
        <f t="shared" si="7"/>
        <v>2036.2</v>
      </c>
      <c r="I184" s="93" t="str">
        <f t="shared" si="8"/>
        <v>A</v>
      </c>
      <c r="J184" s="93" t="s">
        <v>637</v>
      </c>
    </row>
    <row r="185" spans="1:10" x14ac:dyDescent="0.2">
      <c r="A185" s="66"/>
      <c r="B185" s="32"/>
      <c r="C185" s="32"/>
      <c r="D185" s="66"/>
      <c r="E185" s="33"/>
      <c r="F185" s="81"/>
      <c r="G185" s="80"/>
      <c r="H185" s="66"/>
      <c r="I185" s="66"/>
      <c r="J185" s="90"/>
    </row>
    <row r="186" spans="1:10" x14ac:dyDescent="0.2">
      <c r="A186" s="91" t="str">
        <f t="shared" ca="1" si="6"/>
        <v/>
      </c>
      <c r="B186" s="91" t="s">
        <v>488</v>
      </c>
      <c r="C186" s="91"/>
      <c r="D186" s="92" t="s">
        <v>490</v>
      </c>
      <c r="E186" s="93"/>
      <c r="F186" s="91"/>
      <c r="G186" s="91"/>
      <c r="H186" s="91" t="str">
        <f t="shared" si="7"/>
        <v/>
      </c>
      <c r="I186" s="93" t="str">
        <f t="shared" si="8"/>
        <v/>
      </c>
      <c r="J186" s="93"/>
    </row>
    <row r="187" spans="1:10" x14ac:dyDescent="0.2">
      <c r="A187" s="91">
        <v>67</v>
      </c>
      <c r="B187" s="91" t="s">
        <v>489</v>
      </c>
      <c r="C187" s="91"/>
      <c r="D187" s="92" t="s">
        <v>491</v>
      </c>
      <c r="E187" s="93" t="s">
        <v>316</v>
      </c>
      <c r="F187" s="91">
        <v>26</v>
      </c>
      <c r="G187" s="91">
        <v>36.020000000000003</v>
      </c>
      <c r="H187" s="91">
        <f t="shared" si="7"/>
        <v>936.52</v>
      </c>
      <c r="I187" s="93" t="str">
        <f t="shared" si="8"/>
        <v>A</v>
      </c>
      <c r="J187" s="93" t="s">
        <v>637</v>
      </c>
    </row>
    <row r="188" spans="1:10" x14ac:dyDescent="0.2">
      <c r="A188" s="66"/>
      <c r="B188" s="32"/>
      <c r="C188" s="32"/>
      <c r="D188" s="66"/>
      <c r="E188" s="33"/>
      <c r="F188" s="81"/>
      <c r="G188" s="80"/>
      <c r="H188" s="66"/>
      <c r="I188" s="66"/>
      <c r="J188" s="90"/>
    </row>
    <row r="189" spans="1:10" x14ac:dyDescent="0.2">
      <c r="A189" s="91" t="str">
        <f t="shared" ca="1" si="6"/>
        <v/>
      </c>
      <c r="B189" s="91" t="s">
        <v>492</v>
      </c>
      <c r="C189" s="91"/>
      <c r="D189" s="92" t="s">
        <v>494</v>
      </c>
      <c r="E189" s="93"/>
      <c r="F189" s="91"/>
      <c r="G189" s="91"/>
      <c r="H189" s="91" t="str">
        <f t="shared" si="7"/>
        <v/>
      </c>
      <c r="I189" s="93" t="str">
        <f t="shared" si="8"/>
        <v/>
      </c>
      <c r="J189" s="93"/>
    </row>
    <row r="190" spans="1:10" x14ac:dyDescent="0.2">
      <c r="A190" s="91">
        <v>68</v>
      </c>
      <c r="B190" s="91" t="s">
        <v>493</v>
      </c>
      <c r="C190" s="91"/>
      <c r="D190" s="92" t="s">
        <v>495</v>
      </c>
      <c r="E190" s="93" t="s">
        <v>316</v>
      </c>
      <c r="F190" s="91">
        <v>14</v>
      </c>
      <c r="G190" s="91">
        <v>45.5</v>
      </c>
      <c r="H190" s="91">
        <f t="shared" si="7"/>
        <v>637</v>
      </c>
      <c r="I190" s="93" t="str">
        <f t="shared" si="8"/>
        <v>A</v>
      </c>
      <c r="J190" s="93" t="s">
        <v>637</v>
      </c>
    </row>
    <row r="191" spans="1:10" x14ac:dyDescent="0.2">
      <c r="A191" s="66"/>
      <c r="B191" s="32"/>
      <c r="C191" s="32"/>
      <c r="D191" s="66"/>
      <c r="E191" s="33"/>
      <c r="F191" s="81"/>
      <c r="G191" s="80"/>
      <c r="H191" s="66"/>
      <c r="I191" s="66"/>
      <c r="J191" s="90"/>
    </row>
    <row r="192" spans="1:10" x14ac:dyDescent="0.2">
      <c r="A192" s="91" t="str">
        <f t="shared" ca="1" si="6"/>
        <v/>
      </c>
      <c r="B192" s="91" t="s">
        <v>496</v>
      </c>
      <c r="C192" s="91"/>
      <c r="D192" s="92" t="s">
        <v>498</v>
      </c>
      <c r="E192" s="93"/>
      <c r="F192" s="91"/>
      <c r="G192" s="91"/>
      <c r="H192" s="91" t="str">
        <f t="shared" si="7"/>
        <v/>
      </c>
      <c r="I192" s="93" t="str">
        <f t="shared" si="8"/>
        <v/>
      </c>
      <c r="J192" s="93"/>
    </row>
    <row r="193" spans="1:10" x14ac:dyDescent="0.2">
      <c r="A193" s="91">
        <v>69</v>
      </c>
      <c r="B193" s="91" t="s">
        <v>497</v>
      </c>
      <c r="C193" s="91"/>
      <c r="D193" s="92" t="s">
        <v>499</v>
      </c>
      <c r="E193" s="93" t="s">
        <v>316</v>
      </c>
      <c r="F193" s="91">
        <v>8</v>
      </c>
      <c r="G193" s="91">
        <v>28</v>
      </c>
      <c r="H193" s="91">
        <f t="shared" si="7"/>
        <v>224</v>
      </c>
      <c r="I193" s="93" t="str">
        <f t="shared" si="8"/>
        <v>A</v>
      </c>
      <c r="J193" s="93" t="s">
        <v>637</v>
      </c>
    </row>
    <row r="194" spans="1:10" x14ac:dyDescent="0.2">
      <c r="A194" s="66"/>
      <c r="B194" s="32"/>
      <c r="C194" s="32"/>
      <c r="D194" s="66"/>
      <c r="E194" s="33"/>
      <c r="F194" s="81"/>
      <c r="G194" s="80"/>
      <c r="H194" s="66"/>
      <c r="I194" s="66"/>
      <c r="J194" s="90"/>
    </row>
    <row r="195" spans="1:10" x14ac:dyDescent="0.2">
      <c r="A195" s="91" t="str">
        <f t="shared" ca="1" si="6"/>
        <v/>
      </c>
      <c r="B195" s="91" t="s">
        <v>500</v>
      </c>
      <c r="C195" s="91"/>
      <c r="D195" s="92" t="s">
        <v>502</v>
      </c>
      <c r="E195" s="93"/>
      <c r="F195" s="91"/>
      <c r="G195" s="91"/>
      <c r="H195" s="91" t="str">
        <f t="shared" si="7"/>
        <v/>
      </c>
      <c r="I195" s="93" t="str">
        <f t="shared" si="8"/>
        <v/>
      </c>
      <c r="J195" s="93"/>
    </row>
    <row r="196" spans="1:10" x14ac:dyDescent="0.2">
      <c r="A196" s="91">
        <v>70</v>
      </c>
      <c r="B196" s="91" t="s">
        <v>501</v>
      </c>
      <c r="C196" s="91"/>
      <c r="D196" s="92" t="s">
        <v>503</v>
      </c>
      <c r="E196" s="93" t="s">
        <v>316</v>
      </c>
      <c r="F196" s="91">
        <v>3</v>
      </c>
      <c r="G196" s="91">
        <v>11.5</v>
      </c>
      <c r="H196" s="91">
        <f t="shared" si="7"/>
        <v>34.5</v>
      </c>
      <c r="I196" s="93" t="str">
        <f t="shared" si="8"/>
        <v>A</v>
      </c>
      <c r="J196" s="93" t="s">
        <v>637</v>
      </c>
    </row>
    <row r="197" spans="1:10" x14ac:dyDescent="0.2">
      <c r="A197" s="66"/>
      <c r="B197" s="32"/>
      <c r="C197" s="32"/>
      <c r="D197" s="66"/>
      <c r="E197" s="33"/>
      <c r="F197" s="81"/>
      <c r="G197" s="80"/>
      <c r="H197" s="66"/>
      <c r="I197" s="66"/>
      <c r="J197" s="90"/>
    </row>
    <row r="198" spans="1:10" x14ac:dyDescent="0.2">
      <c r="A198" s="91">
        <v>71</v>
      </c>
      <c r="B198" s="91" t="s">
        <v>504</v>
      </c>
      <c r="C198" s="91"/>
      <c r="D198" s="92" t="s">
        <v>505</v>
      </c>
      <c r="E198" s="93" t="s">
        <v>316</v>
      </c>
      <c r="F198" s="91">
        <v>3</v>
      </c>
      <c r="G198" s="91">
        <v>27.5</v>
      </c>
      <c r="H198" s="91">
        <f t="shared" si="7"/>
        <v>82.5</v>
      </c>
      <c r="I198" s="93" t="str">
        <f t="shared" si="8"/>
        <v>A</v>
      </c>
      <c r="J198" s="93" t="s">
        <v>637</v>
      </c>
    </row>
    <row r="199" spans="1:10" x14ac:dyDescent="0.2">
      <c r="A199" s="66"/>
      <c r="B199" s="32"/>
      <c r="C199" s="32"/>
      <c r="D199" s="66"/>
      <c r="E199" s="33"/>
      <c r="F199" s="81"/>
      <c r="G199" s="80"/>
      <c r="H199" s="66"/>
      <c r="I199" s="66"/>
      <c r="J199" s="90"/>
    </row>
    <row r="200" spans="1:10" x14ac:dyDescent="0.2">
      <c r="A200" s="91" t="str">
        <f t="shared" ca="1" si="6"/>
        <v/>
      </c>
      <c r="B200" s="91" t="s">
        <v>506</v>
      </c>
      <c r="C200" s="91"/>
      <c r="D200" s="92" t="s">
        <v>508</v>
      </c>
      <c r="E200" s="93"/>
      <c r="F200" s="91"/>
      <c r="G200" s="91"/>
      <c r="H200" s="91" t="str">
        <f t="shared" si="7"/>
        <v/>
      </c>
      <c r="I200" s="93" t="str">
        <f t="shared" si="8"/>
        <v/>
      </c>
      <c r="J200" s="93"/>
    </row>
    <row r="201" spans="1:10" x14ac:dyDescent="0.2">
      <c r="A201" s="91">
        <v>72</v>
      </c>
      <c r="B201" s="91" t="s">
        <v>507</v>
      </c>
      <c r="C201" s="91"/>
      <c r="D201" s="92" t="s">
        <v>509</v>
      </c>
      <c r="E201" s="93" t="s">
        <v>352</v>
      </c>
      <c r="F201" s="91">
        <v>22.5</v>
      </c>
      <c r="G201" s="91">
        <v>192</v>
      </c>
      <c r="H201" s="91">
        <f t="shared" si="7"/>
        <v>4320</v>
      </c>
      <c r="I201" s="93" t="str">
        <f t="shared" si="8"/>
        <v>A</v>
      </c>
      <c r="J201" s="93" t="s">
        <v>637</v>
      </c>
    </row>
    <row r="202" spans="1:10" x14ac:dyDescent="0.2">
      <c r="A202" s="66"/>
      <c r="B202" s="32"/>
      <c r="C202" s="32"/>
      <c r="D202" s="66"/>
      <c r="E202" s="33"/>
      <c r="F202" s="81"/>
      <c r="G202" s="80"/>
      <c r="H202" s="66"/>
      <c r="I202" s="66"/>
      <c r="J202" s="90"/>
    </row>
    <row r="203" spans="1:10" x14ac:dyDescent="0.2">
      <c r="A203" s="91" t="str">
        <f t="shared" ca="1" si="6"/>
        <v/>
      </c>
      <c r="B203" s="91" t="s">
        <v>510</v>
      </c>
      <c r="C203" s="91"/>
      <c r="D203" s="92" t="s">
        <v>512</v>
      </c>
      <c r="E203" s="93"/>
      <c r="F203" s="91"/>
      <c r="G203" s="91"/>
      <c r="H203" s="91" t="str">
        <f t="shared" si="7"/>
        <v/>
      </c>
      <c r="I203" s="93" t="str">
        <f t="shared" si="8"/>
        <v/>
      </c>
      <c r="J203" s="93"/>
    </row>
    <row r="204" spans="1:10" x14ac:dyDescent="0.2">
      <c r="A204" s="91">
        <v>73</v>
      </c>
      <c r="B204" s="91" t="s">
        <v>511</v>
      </c>
      <c r="C204" s="91"/>
      <c r="D204" s="92" t="s">
        <v>513</v>
      </c>
      <c r="E204" s="93" t="s">
        <v>313</v>
      </c>
      <c r="F204" s="91">
        <v>24</v>
      </c>
      <c r="G204" s="91">
        <v>7.3</v>
      </c>
      <c r="H204" s="91">
        <f t="shared" si="7"/>
        <v>175.2</v>
      </c>
      <c r="I204" s="93" t="str">
        <f t="shared" si="8"/>
        <v>A</v>
      </c>
      <c r="J204" s="93" t="s">
        <v>637</v>
      </c>
    </row>
    <row r="205" spans="1:10" x14ac:dyDescent="0.2">
      <c r="A205" s="66"/>
      <c r="B205" s="32"/>
      <c r="C205" s="32"/>
      <c r="D205" s="66"/>
      <c r="E205" s="33"/>
      <c r="F205" s="81"/>
      <c r="G205" s="80"/>
      <c r="H205" s="66"/>
      <c r="I205" s="66"/>
      <c r="J205" s="90"/>
    </row>
    <row r="206" spans="1:10" x14ac:dyDescent="0.2">
      <c r="A206" s="91" t="str">
        <f t="shared" ca="1" si="6"/>
        <v/>
      </c>
      <c r="B206" s="91" t="s">
        <v>514</v>
      </c>
      <c r="C206" s="91"/>
      <c r="D206" s="92" t="s">
        <v>516</v>
      </c>
      <c r="E206" s="93"/>
      <c r="F206" s="91"/>
      <c r="G206" s="91"/>
      <c r="H206" s="91" t="str">
        <f t="shared" si="7"/>
        <v/>
      </c>
      <c r="I206" s="93" t="str">
        <f>IF(E206&lt;&gt;"","A","")</f>
        <v/>
      </c>
      <c r="J206" s="93"/>
    </row>
    <row r="207" spans="1:10" x14ac:dyDescent="0.2">
      <c r="A207" s="91">
        <v>74</v>
      </c>
      <c r="B207" s="91" t="s">
        <v>515</v>
      </c>
      <c r="C207" s="91"/>
      <c r="D207" s="92" t="s">
        <v>517</v>
      </c>
      <c r="E207" s="93" t="s">
        <v>316</v>
      </c>
      <c r="F207" s="91">
        <v>24</v>
      </c>
      <c r="G207" s="91">
        <v>63</v>
      </c>
      <c r="H207" s="91">
        <f t="shared" si="7"/>
        <v>1512</v>
      </c>
      <c r="I207" s="93" t="str">
        <f t="shared" ref="I207:I225" si="9">IF(E207&lt;&gt;"","A","")</f>
        <v>A</v>
      </c>
      <c r="J207" s="93" t="s">
        <v>637</v>
      </c>
    </row>
    <row r="208" spans="1:10" x14ac:dyDescent="0.2">
      <c r="A208" s="66"/>
      <c r="B208" s="32"/>
      <c r="C208" s="32"/>
      <c r="D208" s="66"/>
      <c r="E208" s="33"/>
      <c r="F208" s="81"/>
      <c r="G208" s="80"/>
      <c r="H208" s="66"/>
      <c r="I208" s="66"/>
      <c r="J208" s="90"/>
    </row>
    <row r="209" spans="1:10" ht="25.5" x14ac:dyDescent="0.2">
      <c r="A209" s="91">
        <v>75</v>
      </c>
      <c r="B209" s="91" t="s">
        <v>518</v>
      </c>
      <c r="C209" s="91"/>
      <c r="D209" s="92" t="s">
        <v>519</v>
      </c>
      <c r="E209" s="93" t="s">
        <v>608</v>
      </c>
      <c r="F209" s="91">
        <v>1000</v>
      </c>
      <c r="G209" s="91">
        <v>4.7</v>
      </c>
      <c r="H209" s="91">
        <f t="shared" si="7"/>
        <v>4700</v>
      </c>
      <c r="I209" s="93" t="str">
        <f t="shared" si="9"/>
        <v>A</v>
      </c>
      <c r="J209" s="93" t="s">
        <v>637</v>
      </c>
    </row>
    <row r="210" spans="1:10" x14ac:dyDescent="0.2">
      <c r="A210" s="66"/>
      <c r="B210" s="32"/>
      <c r="C210" s="32"/>
      <c r="D210" s="66"/>
      <c r="E210" s="33"/>
      <c r="F210" s="81"/>
      <c r="G210" s="80"/>
      <c r="H210" s="66"/>
      <c r="I210" s="66"/>
      <c r="J210" s="90"/>
    </row>
    <row r="211" spans="1:10" ht="38.25" x14ac:dyDescent="0.2">
      <c r="A211" s="91">
        <v>76</v>
      </c>
      <c r="B211" s="91" t="s">
        <v>520</v>
      </c>
      <c r="C211" s="91"/>
      <c r="D211" s="92" t="s">
        <v>521</v>
      </c>
      <c r="E211" s="93" t="s">
        <v>333</v>
      </c>
      <c r="F211" s="91">
        <v>20</v>
      </c>
      <c r="G211" s="91">
        <v>408</v>
      </c>
      <c r="H211" s="91">
        <f t="shared" ref="H211:H238" si="10">+IF(AND(F211="",G211=""),"",ROUND(F211*G211,2))</f>
        <v>8160</v>
      </c>
      <c r="I211" s="93" t="str">
        <f t="shared" si="9"/>
        <v>A</v>
      </c>
      <c r="J211" s="93" t="s">
        <v>637</v>
      </c>
    </row>
    <row r="212" spans="1:10" x14ac:dyDescent="0.2">
      <c r="A212" s="66"/>
      <c r="B212" s="32"/>
      <c r="C212" s="32"/>
      <c r="D212" s="66"/>
      <c r="E212" s="33"/>
      <c r="F212" s="81"/>
      <c r="G212" s="80"/>
      <c r="H212" s="66"/>
      <c r="I212" s="66"/>
      <c r="J212" s="90"/>
    </row>
    <row r="213" spans="1:10" x14ac:dyDescent="0.2">
      <c r="A213" s="91" t="str">
        <f t="shared" ca="1" si="6"/>
        <v/>
      </c>
      <c r="B213" s="91" t="s">
        <v>522</v>
      </c>
      <c r="C213" s="91"/>
      <c r="D213" s="92" t="s">
        <v>524</v>
      </c>
      <c r="E213" s="93"/>
      <c r="F213" s="91"/>
      <c r="G213" s="91"/>
      <c r="H213" s="91" t="str">
        <f t="shared" si="10"/>
        <v/>
      </c>
      <c r="I213" s="93" t="str">
        <f t="shared" si="9"/>
        <v/>
      </c>
      <c r="J213" s="93"/>
    </row>
    <row r="214" spans="1:10" x14ac:dyDescent="0.2">
      <c r="A214" s="91">
        <v>77</v>
      </c>
      <c r="B214" s="91" t="s">
        <v>523</v>
      </c>
      <c r="C214" s="91"/>
      <c r="D214" s="92" t="s">
        <v>525</v>
      </c>
      <c r="E214" s="93" t="s">
        <v>313</v>
      </c>
      <c r="F214" s="91">
        <v>1205</v>
      </c>
      <c r="G214" s="91">
        <v>0.38</v>
      </c>
      <c r="H214" s="91">
        <f t="shared" si="10"/>
        <v>457.9</v>
      </c>
      <c r="I214" s="93" t="str">
        <f t="shared" si="9"/>
        <v>A</v>
      </c>
      <c r="J214" s="93" t="s">
        <v>637</v>
      </c>
    </row>
    <row r="215" spans="1:10" x14ac:dyDescent="0.2">
      <c r="A215" s="66"/>
      <c r="B215" s="32"/>
      <c r="C215" s="32"/>
      <c r="D215" s="66"/>
      <c r="E215" s="33"/>
      <c r="F215" s="81"/>
      <c r="G215" s="80"/>
      <c r="H215" s="66"/>
      <c r="I215" s="66"/>
      <c r="J215" s="90"/>
    </row>
    <row r="216" spans="1:10" x14ac:dyDescent="0.2">
      <c r="A216" s="91">
        <v>78</v>
      </c>
      <c r="B216" s="91" t="s">
        <v>526</v>
      </c>
      <c r="C216" s="91"/>
      <c r="D216" s="92" t="s">
        <v>527</v>
      </c>
      <c r="E216" s="93" t="s">
        <v>352</v>
      </c>
      <c r="F216" s="91">
        <v>20</v>
      </c>
      <c r="G216" s="91">
        <v>4.13</v>
      </c>
      <c r="H216" s="91">
        <f t="shared" si="10"/>
        <v>82.6</v>
      </c>
      <c r="I216" s="93" t="str">
        <f t="shared" si="9"/>
        <v>A</v>
      </c>
      <c r="J216" s="93" t="s">
        <v>637</v>
      </c>
    </row>
    <row r="217" spans="1:10" x14ac:dyDescent="0.2">
      <c r="A217" s="66"/>
      <c r="B217" s="32"/>
      <c r="C217" s="32"/>
      <c r="D217" s="66"/>
      <c r="E217" s="33"/>
      <c r="F217" s="81"/>
      <c r="G217" s="80"/>
      <c r="H217" s="66"/>
      <c r="I217" s="66"/>
      <c r="J217" s="90"/>
    </row>
    <row r="218" spans="1:10" ht="25.5" x14ac:dyDescent="0.2">
      <c r="A218" s="91">
        <v>79</v>
      </c>
      <c r="B218" s="91" t="s">
        <v>528</v>
      </c>
      <c r="C218" s="91"/>
      <c r="D218" s="92" t="s">
        <v>529</v>
      </c>
      <c r="E218" s="93" t="s">
        <v>316</v>
      </c>
      <c r="F218" s="91">
        <v>21</v>
      </c>
      <c r="G218" s="91">
        <v>2.06</v>
      </c>
      <c r="H218" s="91">
        <f t="shared" si="10"/>
        <v>43.26</v>
      </c>
      <c r="I218" s="93" t="str">
        <f t="shared" si="9"/>
        <v>A</v>
      </c>
      <c r="J218" s="93" t="s">
        <v>637</v>
      </c>
    </row>
    <row r="219" spans="1:10" x14ac:dyDescent="0.2">
      <c r="A219" s="66"/>
      <c r="B219" s="32"/>
      <c r="C219" s="32"/>
      <c r="D219" s="66"/>
      <c r="E219" s="33"/>
      <c r="F219" s="81"/>
      <c r="G219" s="80"/>
      <c r="H219" s="66"/>
      <c r="I219" s="66"/>
      <c r="J219" s="90"/>
    </row>
    <row r="220" spans="1:10" ht="25.5" x14ac:dyDescent="0.2">
      <c r="A220" s="91">
        <v>80</v>
      </c>
      <c r="B220" s="91" t="s">
        <v>531</v>
      </c>
      <c r="C220" s="91"/>
      <c r="D220" s="92" t="s">
        <v>530</v>
      </c>
      <c r="E220" s="93" t="s">
        <v>316</v>
      </c>
      <c r="F220" s="91">
        <v>3</v>
      </c>
      <c r="G220" s="91">
        <v>8.1999999999999993</v>
      </c>
      <c r="H220" s="91">
        <f t="shared" si="10"/>
        <v>24.6</v>
      </c>
      <c r="I220" s="93" t="str">
        <f t="shared" si="9"/>
        <v>A</v>
      </c>
      <c r="J220" s="93" t="s">
        <v>637</v>
      </c>
    </row>
    <row r="221" spans="1:10" x14ac:dyDescent="0.2">
      <c r="A221" s="66"/>
      <c r="B221" s="32"/>
      <c r="C221" s="32"/>
      <c r="D221" s="66"/>
      <c r="E221" s="33"/>
      <c r="F221" s="81"/>
      <c r="G221" s="80"/>
      <c r="H221" s="66"/>
      <c r="I221" s="66"/>
      <c r="J221" s="90"/>
    </row>
    <row r="222" spans="1:10" ht="25.5" x14ac:dyDescent="0.2">
      <c r="A222" s="91">
        <v>81</v>
      </c>
      <c r="B222" s="91" t="s">
        <v>532</v>
      </c>
      <c r="C222" s="91"/>
      <c r="D222" s="92" t="s">
        <v>533</v>
      </c>
      <c r="E222" s="93" t="s">
        <v>316</v>
      </c>
      <c r="F222" s="91">
        <v>8</v>
      </c>
      <c r="G222" s="91">
        <v>5.16</v>
      </c>
      <c r="H222" s="91">
        <f t="shared" si="10"/>
        <v>41.28</v>
      </c>
      <c r="I222" s="93" t="str">
        <f t="shared" si="9"/>
        <v>A</v>
      </c>
      <c r="J222" s="93" t="s">
        <v>637</v>
      </c>
    </row>
    <row r="223" spans="1:10" x14ac:dyDescent="0.2">
      <c r="A223" s="66"/>
      <c r="B223" s="32"/>
      <c r="C223" s="32"/>
      <c r="D223" s="66"/>
      <c r="E223" s="33"/>
      <c r="F223" s="81"/>
      <c r="G223" s="80"/>
      <c r="H223" s="66"/>
      <c r="I223" s="66"/>
      <c r="J223" s="90"/>
    </row>
    <row r="224" spans="1:10" x14ac:dyDescent="0.2">
      <c r="A224" s="91" t="str">
        <f t="shared" ref="A224:A233" ca="1" si="11">+IF(NOT(ISBLANK(INDIRECT("e"&amp;ROW()))),MAX(INDIRECT("a$16:A"&amp;ROW()-1))+1,"")</f>
        <v/>
      </c>
      <c r="B224" s="91" t="s">
        <v>534</v>
      </c>
      <c r="C224" s="91"/>
      <c r="D224" s="92" t="s">
        <v>536</v>
      </c>
      <c r="E224" s="93"/>
      <c r="F224" s="91"/>
      <c r="G224" s="91"/>
      <c r="H224" s="91" t="str">
        <f t="shared" si="10"/>
        <v/>
      </c>
      <c r="I224" s="93" t="str">
        <f t="shared" si="9"/>
        <v/>
      </c>
      <c r="J224" s="93"/>
    </row>
    <row r="225" spans="1:10" x14ac:dyDescent="0.2">
      <c r="A225" s="91">
        <v>82</v>
      </c>
      <c r="B225" s="91" t="s">
        <v>535</v>
      </c>
      <c r="C225" s="91"/>
      <c r="D225" s="92" t="s">
        <v>537</v>
      </c>
      <c r="E225" s="93" t="s">
        <v>316</v>
      </c>
      <c r="F225" s="91">
        <v>4</v>
      </c>
      <c r="G225" s="91">
        <v>154.93</v>
      </c>
      <c r="H225" s="91">
        <f t="shared" si="10"/>
        <v>619.72</v>
      </c>
      <c r="I225" s="93" t="str">
        <f t="shared" si="9"/>
        <v>A</v>
      </c>
      <c r="J225" s="93" t="s">
        <v>637</v>
      </c>
    </row>
    <row r="226" spans="1:10" x14ac:dyDescent="0.2">
      <c r="A226" s="66"/>
      <c r="B226" s="32"/>
      <c r="C226" s="32"/>
      <c r="D226" s="66"/>
      <c r="E226" s="33"/>
      <c r="F226" s="81"/>
      <c r="G226" s="80"/>
      <c r="H226" s="66"/>
      <c r="I226" s="66"/>
      <c r="J226" s="90"/>
    </row>
    <row r="227" spans="1:10" x14ac:dyDescent="0.2">
      <c r="A227" s="91" t="str">
        <f t="shared" ca="1" si="11"/>
        <v/>
      </c>
      <c r="B227" s="91" t="s">
        <v>538</v>
      </c>
      <c r="C227" s="91"/>
      <c r="D227" s="92" t="s">
        <v>540</v>
      </c>
      <c r="E227" s="93"/>
      <c r="F227" s="91"/>
      <c r="G227" s="91"/>
      <c r="H227" s="91" t="str">
        <f t="shared" si="10"/>
        <v/>
      </c>
      <c r="I227" s="93" t="str">
        <f>IF(E227&lt;&gt;"","A","")</f>
        <v/>
      </c>
      <c r="J227" s="93"/>
    </row>
    <row r="228" spans="1:10" x14ac:dyDescent="0.2">
      <c r="A228" s="91">
        <v>83</v>
      </c>
      <c r="B228" s="91" t="s">
        <v>539</v>
      </c>
      <c r="C228" s="91"/>
      <c r="D228" s="92" t="s">
        <v>541</v>
      </c>
      <c r="E228" s="93" t="s">
        <v>316</v>
      </c>
      <c r="F228" s="91">
        <v>4</v>
      </c>
      <c r="G228" s="91">
        <v>143.21</v>
      </c>
      <c r="H228" s="91">
        <f t="shared" si="10"/>
        <v>572.84</v>
      </c>
      <c r="I228" s="93" t="str">
        <f>IF(E228&lt;&gt;"","A","")</f>
        <v>A</v>
      </c>
      <c r="J228" s="93" t="s">
        <v>637</v>
      </c>
    </row>
    <row r="229" spans="1:10" x14ac:dyDescent="0.2">
      <c r="A229" s="66"/>
      <c r="B229" s="32"/>
      <c r="C229" s="32"/>
      <c r="D229" s="66"/>
      <c r="E229" s="33"/>
      <c r="F229" s="81"/>
      <c r="G229" s="80"/>
      <c r="H229" s="66"/>
      <c r="I229" s="66"/>
      <c r="J229" s="90"/>
    </row>
    <row r="230" spans="1:10" x14ac:dyDescent="0.2">
      <c r="A230" s="91" t="str">
        <f t="shared" ca="1" si="11"/>
        <v/>
      </c>
      <c r="B230" s="91" t="s">
        <v>542</v>
      </c>
      <c r="C230" s="91"/>
      <c r="D230" s="92" t="s">
        <v>544</v>
      </c>
      <c r="E230" s="93"/>
      <c r="F230" s="91"/>
      <c r="G230" s="91"/>
      <c r="H230" s="91" t="str">
        <f t="shared" si="10"/>
        <v/>
      </c>
      <c r="I230" s="93" t="str">
        <f t="shared" ref="I230:I238" si="12">IF(E230&lt;&gt;"","A","")</f>
        <v/>
      </c>
      <c r="J230" s="93"/>
    </row>
    <row r="231" spans="1:10" x14ac:dyDescent="0.2">
      <c r="A231" s="91">
        <v>84</v>
      </c>
      <c r="B231" s="91" t="s">
        <v>543</v>
      </c>
      <c r="C231" s="91"/>
      <c r="D231" s="92" t="s">
        <v>545</v>
      </c>
      <c r="E231" s="93" t="s">
        <v>313</v>
      </c>
      <c r="F231" s="91">
        <v>150</v>
      </c>
      <c r="G231" s="91">
        <v>3.25</v>
      </c>
      <c r="H231" s="91">
        <f t="shared" si="10"/>
        <v>487.5</v>
      </c>
      <c r="I231" s="93" t="str">
        <f t="shared" si="12"/>
        <v>A</v>
      </c>
      <c r="J231" s="93" t="s">
        <v>637</v>
      </c>
    </row>
    <row r="232" spans="1:10" x14ac:dyDescent="0.2">
      <c r="A232" s="66"/>
      <c r="B232" s="32"/>
      <c r="C232" s="32"/>
      <c r="D232" s="66"/>
      <c r="E232" s="33"/>
      <c r="F232" s="81"/>
      <c r="G232" s="80"/>
      <c r="H232" s="66"/>
      <c r="I232" s="66"/>
      <c r="J232" s="90"/>
    </row>
    <row r="233" spans="1:10" x14ac:dyDescent="0.2">
      <c r="A233" s="91" t="str">
        <f t="shared" ca="1" si="11"/>
        <v/>
      </c>
      <c r="B233" s="91" t="s">
        <v>546</v>
      </c>
      <c r="C233" s="91"/>
      <c r="D233" s="92" t="s">
        <v>548</v>
      </c>
      <c r="E233" s="93"/>
      <c r="F233" s="91"/>
      <c r="G233" s="91"/>
      <c r="H233" s="91" t="str">
        <f t="shared" si="10"/>
        <v/>
      </c>
      <c r="I233" s="93" t="str">
        <f t="shared" si="12"/>
        <v/>
      </c>
      <c r="J233" s="93"/>
    </row>
    <row r="234" spans="1:10" x14ac:dyDescent="0.2">
      <c r="A234" s="91">
        <v>85</v>
      </c>
      <c r="B234" s="91" t="s">
        <v>547</v>
      </c>
      <c r="C234" s="91"/>
      <c r="D234" s="92" t="s">
        <v>549</v>
      </c>
      <c r="E234" s="93" t="s">
        <v>316</v>
      </c>
      <c r="F234" s="91">
        <v>4</v>
      </c>
      <c r="G234" s="91">
        <v>24.84</v>
      </c>
      <c r="H234" s="91">
        <f t="shared" si="10"/>
        <v>99.36</v>
      </c>
      <c r="I234" s="93" t="str">
        <f t="shared" si="12"/>
        <v>A</v>
      </c>
      <c r="J234" s="93" t="s">
        <v>637</v>
      </c>
    </row>
    <row r="235" spans="1:10" x14ac:dyDescent="0.2">
      <c r="A235" s="66"/>
      <c r="B235" s="32"/>
      <c r="C235" s="32"/>
      <c r="D235" s="66"/>
      <c r="E235" s="33"/>
      <c r="F235" s="81"/>
      <c r="G235" s="80"/>
      <c r="H235" s="66"/>
      <c r="I235" s="66"/>
      <c r="J235" s="90"/>
    </row>
    <row r="236" spans="1:10" x14ac:dyDescent="0.2">
      <c r="A236" s="91">
        <v>86</v>
      </c>
      <c r="B236" s="91" t="s">
        <v>550</v>
      </c>
      <c r="C236" s="91" t="s">
        <v>242</v>
      </c>
      <c r="D236" s="92" t="s">
        <v>551</v>
      </c>
      <c r="E236" s="93" t="s">
        <v>607</v>
      </c>
      <c r="F236" s="91">
        <v>4</v>
      </c>
      <c r="G236" s="91">
        <v>3000</v>
      </c>
      <c r="H236" s="91">
        <f t="shared" si="10"/>
        <v>12000</v>
      </c>
      <c r="I236" s="93" t="str">
        <f t="shared" si="12"/>
        <v>A</v>
      </c>
      <c r="J236" s="93" t="s">
        <v>637</v>
      </c>
    </row>
    <row r="237" spans="1:10" x14ac:dyDescent="0.2">
      <c r="A237" s="66"/>
      <c r="B237" s="32"/>
      <c r="C237" s="32"/>
      <c r="D237" s="66"/>
      <c r="E237" s="33"/>
      <c r="F237" s="81"/>
      <c r="G237" s="80"/>
      <c r="H237" s="66"/>
      <c r="I237" s="66"/>
      <c r="J237" s="90"/>
    </row>
    <row r="238" spans="1:10" x14ac:dyDescent="0.2">
      <c r="A238" s="91">
        <v>87</v>
      </c>
      <c r="B238" s="91" t="s">
        <v>552</v>
      </c>
      <c r="C238" s="91" t="s">
        <v>242</v>
      </c>
      <c r="D238" s="92" t="s">
        <v>553</v>
      </c>
      <c r="E238" s="93" t="s">
        <v>313</v>
      </c>
      <c r="F238" s="91">
        <v>150</v>
      </c>
      <c r="G238" s="91">
        <v>7</v>
      </c>
      <c r="H238" s="91">
        <f t="shared" si="10"/>
        <v>1050</v>
      </c>
      <c r="I238" s="93" t="str">
        <f t="shared" si="12"/>
        <v>A</v>
      </c>
      <c r="J238" s="93" t="s">
        <v>637</v>
      </c>
    </row>
  </sheetData>
  <sheetProtection algorithmName="SHA-512" hashValue="zBPCZ2y1HMWQpbJ+5nKc6xw+ss8IzHMUlR7g0UleSMNcHwlLMH54Ber9e7MFKkzIMJNkn8tnD68mSM3qMVzA7g==" saltValue="7nM3RdnYMKYYe6qXLYB7aA==" spinCount="100000" sheet="1" objects="1" scenarios="1"/>
  <protectedRanges>
    <protectedRange sqref="G17:G238" name="Intervallo1"/>
  </protectedRanges>
  <mergeCells count="2">
    <mergeCell ref="D6:G6"/>
    <mergeCell ref="A1:J1"/>
  </mergeCells>
  <phoneticPr fontId="0" type="noConversion"/>
  <conditionalFormatting sqref="J30 J37 J41:J42 J26:J27 E155:E156 B155:C156 J155:J156 J47 D18 F17:G17 F18 F20 D20 D22 F22 F24 D24 B26:F27 B29:F30 B32:F32 J32 J34 B34:F35 B37:F37 B39:F39 J39 B41:F42 B44:F45 J44:J45 B47:F47 B49:F49 J49 J51 B51:F51 B53:F54 J53:J54 J56 B56:F56 B58:F59 J58:J59 J61:J62 B61:F62 B64:F65 J64:J65 J67 B67:F67 B69:F70 J69:J70 J72:J73 B72:F73 B75:F75 J75 J77:J78 B77:F78 B80:F81 J80:J81 J83:J84 B83:F84 B86:F87 J86:J87 J89:J90 B89:F90 B92:F92 J92 J94:J95 B94:F95 B97:F98 J97:J98 J100 B100:F100 B102:F102 J102 J104:J105 B104:F105 B107:F108 J107:J108 J110:J111 B110:F111 B113:F114 J113:J114 J116:J117 B116:F117 B119:F120 J119:J120 J122 B122:F122 B124:F125 J124:J125 J127 B127:F127 B129:F130 J129:J130 J132:J133 B132:F133 B135:F135 J135 J137 B137:F137 B139:F140 J139:J140 J142:J143 B142:F143 B145:F146 J145:J146 J158 B158:C158 E158 E160 B160:C160 J160 J162 B162:C162 E162 E164 B164:C164 J164 J166:J167 B166:C167 E166:E167 E169 B169:C169 J169 J171:J172 B171:C172 E171:E172 E174 B174:C174 J174 J176:J177 B176:C177 E176:E177 E179 B179:C179 J179 J181:J182 B181:C182 E181:E182 E184 B184:C184 J184 J186:J187 B186:C187 E186:E187 E189:E190 B189:C190 J189:J190 J192:J193 B192:C193 E192:E193 E195:E196 B195:C196 J195:J196 J198 B198:C198 E198 E200:E201 B200:C201 J200:J201 J203:J204 B203:C204 E203:E204">
    <cfRule type="cellIs" dxfId="645" priority="652" stopIfTrue="1" operator="notEqual">
      <formula>""</formula>
    </cfRule>
  </conditionalFormatting>
  <conditionalFormatting sqref="B17:E17 B18:C18 E18 D155:D156 E20 B20:C20 B22:C22 E22 E24 B24:C24 D158 D160 D162 D164 D166:D167 D169 D171:D172 D174 D176:D177 D179 D181:D182 D184 D186:D187 D189:D190 D192:D193 D195:D196 D198 D200:D201 D203:D204">
    <cfRule type="cellIs" dxfId="644" priority="583" stopIfTrue="1" operator="notEqual">
      <formula>""</formula>
    </cfRule>
  </conditionalFormatting>
  <conditionalFormatting sqref="J17:J18 J20 J22 J24">
    <cfRule type="cellIs" dxfId="643" priority="582" stopIfTrue="1" operator="notEqual">
      <formula>""</formula>
    </cfRule>
  </conditionalFormatting>
  <conditionalFormatting sqref="H6">
    <cfRule type="cellIs" dxfId="642" priority="562" stopIfTrue="1" operator="equal">
      <formula>0</formula>
    </cfRule>
    <cfRule type="cellIs" dxfId="641" priority="563" stopIfTrue="1" operator="lessThan">
      <formula>$H$7</formula>
    </cfRule>
    <cfRule type="cellIs" dxfId="640" priority="564" stopIfTrue="1" operator="greaterThanOrEqual">
      <formula>$H$7</formula>
    </cfRule>
  </conditionalFormatting>
  <conditionalFormatting sqref="F155:F156 F158 F160 F162 F164 F166:F167 F169 F171:F172 F174 F176:F177 F179 F181:F182 F184 F186:F187 F189:F190 F192:F193 F195:F196 F198 F200:F201 F203:F204">
    <cfRule type="cellIs" dxfId="639" priority="561" stopIfTrue="1" operator="notEqual">
      <formula>""</formula>
    </cfRule>
  </conditionalFormatting>
  <conditionalFormatting sqref="J206:J207 B206:C207 E206:E207 E211 E213 E216 B209:C209 J209 J211 B211:C211 B213:C214 J213:J214 J216 B216:C216 B218:C218 J218 E218 E220 J220 B220:C220 B222:C222 J222 E222 E224:E225 J224:J225 B224:C225">
    <cfRule type="cellIs" dxfId="638" priority="560" stopIfTrue="1" operator="notEqual">
      <formula>""</formula>
    </cfRule>
  </conditionalFormatting>
  <conditionalFormatting sqref="D206:D207 D209 D211 D213:D214 D216 D218 D220 D222 D224:D225">
    <cfRule type="cellIs" dxfId="637" priority="559" stopIfTrue="1" operator="notEqual">
      <formula>""</formula>
    </cfRule>
  </conditionalFormatting>
  <conditionalFormatting sqref="F206:F207 F209 F211 F213:F214 F216 F218 F220 F222 F224:F225">
    <cfRule type="cellIs" dxfId="636" priority="558" stopIfTrue="1" operator="notEqual">
      <formula>""</formula>
    </cfRule>
  </conditionalFormatting>
  <conditionalFormatting sqref="J227:J228 B227:C228 E227:E228 E233:E234 E230:E231 B230:C231 J230:J231 J233:J234 B233:C234 B236:C236 J236 E236">
    <cfRule type="cellIs" dxfId="635" priority="557" stopIfTrue="1" operator="notEqual">
      <formula>""</formula>
    </cfRule>
  </conditionalFormatting>
  <conditionalFormatting sqref="D227:D228 D230:D231 D233:D234 D236">
    <cfRule type="cellIs" dxfId="634" priority="556" stopIfTrue="1" operator="notEqual">
      <formula>""</formula>
    </cfRule>
  </conditionalFormatting>
  <conditionalFormatting sqref="F227:F228 F230:F231 F233:F234 F236">
    <cfRule type="cellIs" dxfId="633" priority="555" stopIfTrue="1" operator="notEqual">
      <formula>""</formula>
    </cfRule>
  </conditionalFormatting>
  <conditionalFormatting sqref="E209">
    <cfRule type="cellIs" dxfId="632" priority="551" stopIfTrue="1" operator="notEqual">
      <formula>""</formula>
    </cfRule>
  </conditionalFormatting>
  <conditionalFormatting sqref="J31">
    <cfRule type="cellIs" dxfId="631" priority="484" stopIfTrue="1" operator="notEqual">
      <formula>""</formula>
    </cfRule>
  </conditionalFormatting>
  <conditionalFormatting sqref="E214">
    <cfRule type="cellIs" dxfId="630" priority="549" stopIfTrue="1" operator="notEqual">
      <formula>""</formula>
    </cfRule>
  </conditionalFormatting>
  <conditionalFormatting sqref="G224:G225">
    <cfRule type="cellIs" dxfId="629" priority="530" stopIfTrue="1" operator="notEqual">
      <formula>""</formula>
    </cfRule>
  </conditionalFormatting>
  <conditionalFormatting sqref="F148:F149">
    <cfRule type="cellIs" dxfId="628" priority="545" stopIfTrue="1" operator="notEqual">
      <formula>""</formula>
    </cfRule>
  </conditionalFormatting>
  <conditionalFormatting sqref="F151">
    <cfRule type="cellIs" dxfId="627" priority="542" stopIfTrue="1" operator="notEqual">
      <formula>""</formula>
    </cfRule>
  </conditionalFormatting>
  <conditionalFormatting sqref="E153">
    <cfRule type="cellIs" dxfId="626" priority="536" stopIfTrue="1" operator="notEqual">
      <formula>""</formula>
    </cfRule>
  </conditionalFormatting>
  <conditionalFormatting sqref="J148:J149 B148:C149 E148">
    <cfRule type="cellIs" dxfId="625" priority="547" stopIfTrue="1" operator="notEqual">
      <formula>""</formula>
    </cfRule>
  </conditionalFormatting>
  <conditionalFormatting sqref="D148:D149">
    <cfRule type="cellIs" dxfId="624" priority="546" stopIfTrue="1" operator="notEqual">
      <formula>""</formula>
    </cfRule>
  </conditionalFormatting>
  <conditionalFormatting sqref="B151:C151 J151">
    <cfRule type="cellIs" dxfId="623" priority="544" stopIfTrue="1" operator="notEqual">
      <formula>""</formula>
    </cfRule>
  </conditionalFormatting>
  <conditionalFormatting sqref="D151">
    <cfRule type="cellIs" dxfId="622" priority="543" stopIfTrue="1" operator="notEqual">
      <formula>""</formula>
    </cfRule>
  </conditionalFormatting>
  <conditionalFormatting sqref="F153">
    <cfRule type="cellIs" dxfId="621" priority="539" stopIfTrue="1" operator="notEqual">
      <formula>""</formula>
    </cfRule>
  </conditionalFormatting>
  <conditionalFormatting sqref="B153:C153 J153">
    <cfRule type="cellIs" dxfId="620" priority="541" stopIfTrue="1" operator="notEqual">
      <formula>""</formula>
    </cfRule>
  </conditionalFormatting>
  <conditionalFormatting sqref="D153">
    <cfRule type="cellIs" dxfId="619" priority="540" stopIfTrue="1" operator="notEqual">
      <formula>""</formula>
    </cfRule>
  </conditionalFormatting>
  <conditionalFormatting sqref="E149">
    <cfRule type="cellIs" dxfId="618" priority="538" stopIfTrue="1" operator="notEqual">
      <formula>""</formula>
    </cfRule>
  </conditionalFormatting>
  <conditionalFormatting sqref="E151">
    <cfRule type="cellIs" dxfId="617" priority="537" stopIfTrue="1" operator="notEqual">
      <formula>""</formula>
    </cfRule>
  </conditionalFormatting>
  <conditionalFormatting sqref="G18 G155:G156 G20 G22 G24 G26:G27 G29:G30 G32 G34:G35 G37 G39 G41:G42 G44:G45 G47 G49 G51 G53:G54 G56 G58:G59 G61:G62 G64:G65 G67 G69:G70 G72:G73 G75 G77:G78 G80:G81 G83:G84 G86:G87 G89:G90 G92 G94:G95 G97:G98 G100 G102 G104:G105 G107:G108 G110:G111 G113:G114 G116:G117 G119:G120 G122 G124:G125 G127 G129:G130 G132:G133 G135 G137 G139:G140 G142:G143 G145:G146 G148:G149 G158 G160 G162 G164 G166:G167 G169 G171:G172 G174 G176:G177 G179 G181:G182 G184 G186:G187 G189:G190 G192:G193 G195:G196 G198 G200:G201 G203:G204">
    <cfRule type="cellIs" dxfId="616" priority="535" stopIfTrue="1" operator="notEqual">
      <formula>""</formula>
    </cfRule>
  </conditionalFormatting>
  <conditionalFormatting sqref="G206:G207 G209">
    <cfRule type="cellIs" dxfId="615" priority="534" stopIfTrue="1" operator="notEqual">
      <formula>""</formula>
    </cfRule>
  </conditionalFormatting>
  <conditionalFormatting sqref="G211 G213:G214">
    <cfRule type="cellIs" dxfId="614" priority="533" stopIfTrue="1" operator="notEqual">
      <formula>""</formula>
    </cfRule>
  </conditionalFormatting>
  <conditionalFormatting sqref="G216 G218">
    <cfRule type="cellIs" dxfId="613" priority="532" stopIfTrue="1" operator="notEqual">
      <formula>""</formula>
    </cfRule>
  </conditionalFormatting>
  <conditionalFormatting sqref="G220 G222">
    <cfRule type="cellIs" dxfId="612" priority="531" stopIfTrue="1" operator="notEqual">
      <formula>""</formula>
    </cfRule>
  </conditionalFormatting>
  <conditionalFormatting sqref="G227">
    <cfRule type="cellIs" dxfId="611" priority="529" stopIfTrue="1" operator="notEqual">
      <formula>""</formula>
    </cfRule>
  </conditionalFormatting>
  <conditionalFormatting sqref="G228 G230">
    <cfRule type="cellIs" dxfId="610" priority="528" stopIfTrue="1" operator="notEqual">
      <formula>""</formula>
    </cfRule>
  </conditionalFormatting>
  <conditionalFormatting sqref="G231">
    <cfRule type="cellIs" dxfId="609" priority="527" stopIfTrue="1" operator="notEqual">
      <formula>""</formula>
    </cfRule>
  </conditionalFormatting>
  <conditionalFormatting sqref="J21">
    <cfRule type="cellIs" dxfId="608" priority="508" stopIfTrue="1" operator="notEqual">
      <formula>""</formula>
    </cfRule>
  </conditionalFormatting>
  <conditionalFormatting sqref="G233:G234">
    <cfRule type="cellIs" dxfId="607" priority="525" stopIfTrue="1" operator="notEqual">
      <formula>""</formula>
    </cfRule>
  </conditionalFormatting>
  <conditionalFormatting sqref="G236">
    <cfRule type="cellIs" dxfId="606" priority="524" stopIfTrue="1" operator="notEqual">
      <formula>""</formula>
    </cfRule>
  </conditionalFormatting>
  <conditionalFormatting sqref="I17">
    <cfRule type="cellIs" dxfId="605" priority="517" stopIfTrue="1" operator="notEqual">
      <formula>""</formula>
    </cfRule>
  </conditionalFormatting>
  <conditionalFormatting sqref="G151">
    <cfRule type="cellIs" dxfId="604" priority="522" stopIfTrue="1" operator="notEqual">
      <formula>""</formula>
    </cfRule>
  </conditionalFormatting>
  <conditionalFormatting sqref="G153">
    <cfRule type="cellIs" dxfId="603" priority="520" stopIfTrue="1" operator="notEqual">
      <formula>""</formula>
    </cfRule>
  </conditionalFormatting>
  <conditionalFormatting sqref="B106:E106">
    <cfRule type="cellIs" dxfId="602" priority="311" stopIfTrue="1" operator="notEqual">
      <formula>""</formula>
    </cfRule>
  </conditionalFormatting>
  <conditionalFormatting sqref="A17">
    <cfRule type="cellIs" dxfId="601" priority="519" stopIfTrue="1" operator="notEqual">
      <formula>""</formula>
    </cfRule>
  </conditionalFormatting>
  <conditionalFormatting sqref="H17">
    <cfRule type="cellIs" dxfId="600" priority="518" stopIfTrue="1" operator="notEqual">
      <formula>""</formula>
    </cfRule>
  </conditionalFormatting>
  <conditionalFormatting sqref="F19:G19">
    <cfRule type="cellIs" dxfId="599" priority="516" stopIfTrue="1" operator="notEqual">
      <formula>""</formula>
    </cfRule>
  </conditionalFormatting>
  <conditionalFormatting sqref="B19:E19">
    <cfRule type="cellIs" dxfId="598" priority="515" stopIfTrue="1" operator="notEqual">
      <formula>""</formula>
    </cfRule>
  </conditionalFormatting>
  <conditionalFormatting sqref="J19">
    <cfRule type="cellIs" dxfId="597" priority="514" stopIfTrue="1" operator="notEqual">
      <formula>""</formula>
    </cfRule>
  </conditionalFormatting>
  <conditionalFormatting sqref="A19">
    <cfRule type="cellIs" dxfId="596" priority="513" stopIfTrue="1" operator="notEqual">
      <formula>""</formula>
    </cfRule>
  </conditionalFormatting>
  <conditionalFormatting sqref="H19">
    <cfRule type="cellIs" dxfId="595" priority="512" stopIfTrue="1" operator="notEqual">
      <formula>""</formula>
    </cfRule>
  </conditionalFormatting>
  <conditionalFormatting sqref="I19">
    <cfRule type="cellIs" dxfId="594" priority="511" stopIfTrue="1" operator="notEqual">
      <formula>""</formula>
    </cfRule>
  </conditionalFormatting>
  <conditionalFormatting sqref="F21:G21">
    <cfRule type="cellIs" dxfId="593" priority="510" stopIfTrue="1" operator="notEqual">
      <formula>""</formula>
    </cfRule>
  </conditionalFormatting>
  <conditionalFormatting sqref="B21:E21">
    <cfRule type="cellIs" dxfId="592" priority="509" stopIfTrue="1" operator="notEqual">
      <formula>""</formula>
    </cfRule>
  </conditionalFormatting>
  <conditionalFormatting sqref="A21">
    <cfRule type="cellIs" dxfId="591" priority="507" stopIfTrue="1" operator="notEqual">
      <formula>""</formula>
    </cfRule>
  </conditionalFormatting>
  <conditionalFormatting sqref="H21">
    <cfRule type="cellIs" dxfId="590" priority="506" stopIfTrue="1" operator="notEqual">
      <formula>""</formula>
    </cfRule>
  </conditionalFormatting>
  <conditionalFormatting sqref="I21">
    <cfRule type="cellIs" dxfId="589" priority="505" stopIfTrue="1" operator="notEqual">
      <formula>""</formula>
    </cfRule>
  </conditionalFormatting>
  <conditionalFormatting sqref="F23:G23">
    <cfRule type="cellIs" dxfId="588" priority="504" stopIfTrue="1" operator="notEqual">
      <formula>""</formula>
    </cfRule>
  </conditionalFormatting>
  <conditionalFormatting sqref="B23:E23">
    <cfRule type="cellIs" dxfId="587" priority="503" stopIfTrue="1" operator="notEqual">
      <formula>""</formula>
    </cfRule>
  </conditionalFormatting>
  <conditionalFormatting sqref="J23">
    <cfRule type="cellIs" dxfId="586" priority="502" stopIfTrue="1" operator="notEqual">
      <formula>""</formula>
    </cfRule>
  </conditionalFormatting>
  <conditionalFormatting sqref="A23">
    <cfRule type="cellIs" dxfId="585" priority="501" stopIfTrue="1" operator="notEqual">
      <formula>""</formula>
    </cfRule>
  </conditionalFormatting>
  <conditionalFormatting sqref="H23">
    <cfRule type="cellIs" dxfId="584" priority="500" stopIfTrue="1" operator="notEqual">
      <formula>""</formula>
    </cfRule>
  </conditionalFormatting>
  <conditionalFormatting sqref="I23">
    <cfRule type="cellIs" dxfId="583" priority="499" stopIfTrue="1" operator="notEqual">
      <formula>""</formula>
    </cfRule>
  </conditionalFormatting>
  <conditionalFormatting sqref="F25:G25">
    <cfRule type="cellIs" dxfId="582" priority="498" stopIfTrue="1" operator="notEqual">
      <formula>""</formula>
    </cfRule>
  </conditionalFormatting>
  <conditionalFormatting sqref="B25:E25">
    <cfRule type="cellIs" dxfId="581" priority="497" stopIfTrue="1" operator="notEqual">
      <formula>""</formula>
    </cfRule>
  </conditionalFormatting>
  <conditionalFormatting sqref="J25">
    <cfRule type="cellIs" dxfId="580" priority="496" stopIfTrue="1" operator="notEqual">
      <formula>""</formula>
    </cfRule>
  </conditionalFormatting>
  <conditionalFormatting sqref="A25">
    <cfRule type="cellIs" dxfId="579" priority="495" stopIfTrue="1" operator="notEqual">
      <formula>""</formula>
    </cfRule>
  </conditionalFormatting>
  <conditionalFormatting sqref="H25">
    <cfRule type="cellIs" dxfId="578" priority="494" stopIfTrue="1" operator="notEqual">
      <formula>""</formula>
    </cfRule>
  </conditionalFormatting>
  <conditionalFormatting sqref="I25">
    <cfRule type="cellIs" dxfId="577" priority="493" stopIfTrue="1" operator="notEqual">
      <formula>""</formula>
    </cfRule>
  </conditionalFormatting>
  <conditionalFormatting sqref="F28:G28">
    <cfRule type="cellIs" dxfId="576" priority="492" stopIfTrue="1" operator="notEqual">
      <formula>""</formula>
    </cfRule>
  </conditionalFormatting>
  <conditionalFormatting sqref="B28:E28">
    <cfRule type="cellIs" dxfId="575" priority="491" stopIfTrue="1" operator="notEqual">
      <formula>""</formula>
    </cfRule>
  </conditionalFormatting>
  <conditionalFormatting sqref="J28">
    <cfRule type="cellIs" dxfId="574" priority="490" stopIfTrue="1" operator="notEqual">
      <formula>""</formula>
    </cfRule>
  </conditionalFormatting>
  <conditionalFormatting sqref="A28">
    <cfRule type="cellIs" dxfId="573" priority="489" stopIfTrue="1" operator="notEqual">
      <formula>""</formula>
    </cfRule>
  </conditionalFormatting>
  <conditionalFormatting sqref="H28">
    <cfRule type="cellIs" dxfId="572" priority="488" stopIfTrue="1" operator="notEqual">
      <formula>""</formula>
    </cfRule>
  </conditionalFormatting>
  <conditionalFormatting sqref="I28">
    <cfRule type="cellIs" dxfId="571" priority="487" stopIfTrue="1" operator="notEqual">
      <formula>""</formula>
    </cfRule>
  </conditionalFormatting>
  <conditionalFormatting sqref="F31:G31">
    <cfRule type="cellIs" dxfId="570" priority="486" stopIfTrue="1" operator="notEqual">
      <formula>""</formula>
    </cfRule>
  </conditionalFormatting>
  <conditionalFormatting sqref="B31:E31">
    <cfRule type="cellIs" dxfId="569" priority="485" stopIfTrue="1" operator="notEqual">
      <formula>""</formula>
    </cfRule>
  </conditionalFormatting>
  <conditionalFormatting sqref="A31">
    <cfRule type="cellIs" dxfId="568" priority="483" stopIfTrue="1" operator="notEqual">
      <formula>""</formula>
    </cfRule>
  </conditionalFormatting>
  <conditionalFormatting sqref="H31">
    <cfRule type="cellIs" dxfId="567" priority="482" stopIfTrue="1" operator="notEqual">
      <formula>""</formula>
    </cfRule>
  </conditionalFormatting>
  <conditionalFormatting sqref="I31">
    <cfRule type="cellIs" dxfId="566" priority="481" stopIfTrue="1" operator="notEqual">
      <formula>""</formula>
    </cfRule>
  </conditionalFormatting>
  <conditionalFormatting sqref="F33:G33">
    <cfRule type="cellIs" dxfId="565" priority="480" stopIfTrue="1" operator="notEqual">
      <formula>""</formula>
    </cfRule>
  </conditionalFormatting>
  <conditionalFormatting sqref="B33:E33">
    <cfRule type="cellIs" dxfId="564" priority="479" stopIfTrue="1" operator="notEqual">
      <formula>""</formula>
    </cfRule>
  </conditionalFormatting>
  <conditionalFormatting sqref="J33">
    <cfRule type="cellIs" dxfId="563" priority="478" stopIfTrue="1" operator="notEqual">
      <formula>""</formula>
    </cfRule>
  </conditionalFormatting>
  <conditionalFormatting sqref="A33">
    <cfRule type="cellIs" dxfId="562" priority="477" stopIfTrue="1" operator="notEqual">
      <formula>""</formula>
    </cfRule>
  </conditionalFormatting>
  <conditionalFormatting sqref="H33">
    <cfRule type="cellIs" dxfId="561" priority="476" stopIfTrue="1" operator="notEqual">
      <formula>""</formula>
    </cfRule>
  </conditionalFormatting>
  <conditionalFormatting sqref="I33">
    <cfRule type="cellIs" dxfId="560" priority="475" stopIfTrue="1" operator="notEqual">
      <formula>""</formula>
    </cfRule>
  </conditionalFormatting>
  <conditionalFormatting sqref="F36:G36">
    <cfRule type="cellIs" dxfId="559" priority="474" stopIfTrue="1" operator="notEqual">
      <formula>""</formula>
    </cfRule>
  </conditionalFormatting>
  <conditionalFormatting sqref="B36:E36">
    <cfRule type="cellIs" dxfId="558" priority="473" stopIfTrue="1" operator="notEqual">
      <formula>""</formula>
    </cfRule>
  </conditionalFormatting>
  <conditionalFormatting sqref="J36">
    <cfRule type="cellIs" dxfId="557" priority="472" stopIfTrue="1" operator="notEqual">
      <formula>""</formula>
    </cfRule>
  </conditionalFormatting>
  <conditionalFormatting sqref="A36">
    <cfRule type="cellIs" dxfId="556" priority="471" stopIfTrue="1" operator="notEqual">
      <formula>""</formula>
    </cfRule>
  </conditionalFormatting>
  <conditionalFormatting sqref="H36">
    <cfRule type="cellIs" dxfId="555" priority="470" stopIfTrue="1" operator="notEqual">
      <formula>""</formula>
    </cfRule>
  </conditionalFormatting>
  <conditionalFormatting sqref="I36">
    <cfRule type="cellIs" dxfId="554" priority="469" stopIfTrue="1" operator="notEqual">
      <formula>""</formula>
    </cfRule>
  </conditionalFormatting>
  <conditionalFormatting sqref="F38:G38">
    <cfRule type="cellIs" dxfId="553" priority="468" stopIfTrue="1" operator="notEqual">
      <formula>""</formula>
    </cfRule>
  </conditionalFormatting>
  <conditionalFormatting sqref="B38:E38">
    <cfRule type="cellIs" dxfId="552" priority="467" stopIfTrue="1" operator="notEqual">
      <formula>""</formula>
    </cfRule>
  </conditionalFormatting>
  <conditionalFormatting sqref="J38">
    <cfRule type="cellIs" dxfId="551" priority="466" stopIfTrue="1" operator="notEqual">
      <formula>""</formula>
    </cfRule>
  </conditionalFormatting>
  <conditionalFormatting sqref="A38">
    <cfRule type="cellIs" dxfId="550" priority="465" stopIfTrue="1" operator="notEqual">
      <formula>""</formula>
    </cfRule>
  </conditionalFormatting>
  <conditionalFormatting sqref="H38">
    <cfRule type="cellIs" dxfId="549" priority="464" stopIfTrue="1" operator="notEqual">
      <formula>""</formula>
    </cfRule>
  </conditionalFormatting>
  <conditionalFormatting sqref="I38">
    <cfRule type="cellIs" dxfId="548" priority="463" stopIfTrue="1" operator="notEqual">
      <formula>""</formula>
    </cfRule>
  </conditionalFormatting>
  <conditionalFormatting sqref="F40:G40">
    <cfRule type="cellIs" dxfId="547" priority="462" stopIfTrue="1" operator="notEqual">
      <formula>""</formula>
    </cfRule>
  </conditionalFormatting>
  <conditionalFormatting sqref="B40:E40">
    <cfRule type="cellIs" dxfId="546" priority="461" stopIfTrue="1" operator="notEqual">
      <formula>""</formula>
    </cfRule>
  </conditionalFormatting>
  <conditionalFormatting sqref="J40">
    <cfRule type="cellIs" dxfId="545" priority="460" stopIfTrue="1" operator="notEqual">
      <formula>""</formula>
    </cfRule>
  </conditionalFormatting>
  <conditionalFormatting sqref="A40">
    <cfRule type="cellIs" dxfId="544" priority="459" stopIfTrue="1" operator="notEqual">
      <formula>""</formula>
    </cfRule>
  </conditionalFormatting>
  <conditionalFormatting sqref="H40">
    <cfRule type="cellIs" dxfId="543" priority="458" stopIfTrue="1" operator="notEqual">
      <formula>""</formula>
    </cfRule>
  </conditionalFormatting>
  <conditionalFormatting sqref="I40">
    <cfRule type="cellIs" dxfId="542" priority="457" stopIfTrue="1" operator="notEqual">
      <formula>""</formula>
    </cfRule>
  </conditionalFormatting>
  <conditionalFormatting sqref="F43:G43">
    <cfRule type="cellIs" dxfId="541" priority="456" stopIfTrue="1" operator="notEqual">
      <formula>""</formula>
    </cfRule>
  </conditionalFormatting>
  <conditionalFormatting sqref="B43:E43">
    <cfRule type="cellIs" dxfId="540" priority="455" stopIfTrue="1" operator="notEqual">
      <formula>""</formula>
    </cfRule>
  </conditionalFormatting>
  <conditionalFormatting sqref="J43">
    <cfRule type="cellIs" dxfId="539" priority="454" stopIfTrue="1" operator="notEqual">
      <formula>""</formula>
    </cfRule>
  </conditionalFormatting>
  <conditionalFormatting sqref="A43">
    <cfRule type="cellIs" dxfId="538" priority="453" stopIfTrue="1" operator="notEqual">
      <formula>""</formula>
    </cfRule>
  </conditionalFormatting>
  <conditionalFormatting sqref="H43">
    <cfRule type="cellIs" dxfId="537" priority="452" stopIfTrue="1" operator="notEqual">
      <formula>""</formula>
    </cfRule>
  </conditionalFormatting>
  <conditionalFormatting sqref="I43">
    <cfRule type="cellIs" dxfId="536" priority="451" stopIfTrue="1" operator="notEqual">
      <formula>""</formula>
    </cfRule>
  </conditionalFormatting>
  <conditionalFormatting sqref="F46:G46">
    <cfRule type="cellIs" dxfId="535" priority="450" stopIfTrue="1" operator="notEqual">
      <formula>""</formula>
    </cfRule>
  </conditionalFormatting>
  <conditionalFormatting sqref="B46:E46">
    <cfRule type="cellIs" dxfId="534" priority="449" stopIfTrue="1" operator="notEqual">
      <formula>""</formula>
    </cfRule>
  </conditionalFormatting>
  <conditionalFormatting sqref="J46">
    <cfRule type="cellIs" dxfId="533" priority="448" stopIfTrue="1" operator="notEqual">
      <formula>""</formula>
    </cfRule>
  </conditionalFormatting>
  <conditionalFormatting sqref="A46">
    <cfRule type="cellIs" dxfId="532" priority="447" stopIfTrue="1" operator="notEqual">
      <formula>""</formula>
    </cfRule>
  </conditionalFormatting>
  <conditionalFormatting sqref="H46">
    <cfRule type="cellIs" dxfId="531" priority="446" stopIfTrue="1" operator="notEqual">
      <formula>""</formula>
    </cfRule>
  </conditionalFormatting>
  <conditionalFormatting sqref="I46">
    <cfRule type="cellIs" dxfId="530" priority="445" stopIfTrue="1" operator="notEqual">
      <formula>""</formula>
    </cfRule>
  </conditionalFormatting>
  <conditionalFormatting sqref="F48:G48">
    <cfRule type="cellIs" dxfId="529" priority="444" stopIfTrue="1" operator="notEqual">
      <formula>""</formula>
    </cfRule>
  </conditionalFormatting>
  <conditionalFormatting sqref="B48:E48">
    <cfRule type="cellIs" dxfId="528" priority="443" stopIfTrue="1" operator="notEqual">
      <formula>""</formula>
    </cfRule>
  </conditionalFormatting>
  <conditionalFormatting sqref="J48">
    <cfRule type="cellIs" dxfId="527" priority="442" stopIfTrue="1" operator="notEqual">
      <formula>""</formula>
    </cfRule>
  </conditionalFormatting>
  <conditionalFormatting sqref="A48">
    <cfRule type="cellIs" dxfId="526" priority="441" stopIfTrue="1" operator="notEqual">
      <formula>""</formula>
    </cfRule>
  </conditionalFormatting>
  <conditionalFormatting sqref="H48">
    <cfRule type="cellIs" dxfId="525" priority="440" stopIfTrue="1" operator="notEqual">
      <formula>""</formula>
    </cfRule>
  </conditionalFormatting>
  <conditionalFormatting sqref="I48">
    <cfRule type="cellIs" dxfId="524" priority="439" stopIfTrue="1" operator="notEqual">
      <formula>""</formula>
    </cfRule>
  </conditionalFormatting>
  <conditionalFormatting sqref="F50:G50">
    <cfRule type="cellIs" dxfId="523" priority="438" stopIfTrue="1" operator="notEqual">
      <formula>""</formula>
    </cfRule>
  </conditionalFormatting>
  <conditionalFormatting sqref="B50:E50">
    <cfRule type="cellIs" dxfId="522" priority="437" stopIfTrue="1" operator="notEqual">
      <formula>""</formula>
    </cfRule>
  </conditionalFormatting>
  <conditionalFormatting sqref="J50">
    <cfRule type="cellIs" dxfId="521" priority="436" stopIfTrue="1" operator="notEqual">
      <formula>""</formula>
    </cfRule>
  </conditionalFormatting>
  <conditionalFormatting sqref="A50">
    <cfRule type="cellIs" dxfId="520" priority="435" stopIfTrue="1" operator="notEqual">
      <formula>""</formula>
    </cfRule>
  </conditionalFormatting>
  <conditionalFormatting sqref="H50">
    <cfRule type="cellIs" dxfId="519" priority="434" stopIfTrue="1" operator="notEqual">
      <formula>""</formula>
    </cfRule>
  </conditionalFormatting>
  <conditionalFormatting sqref="I50">
    <cfRule type="cellIs" dxfId="518" priority="433" stopIfTrue="1" operator="notEqual">
      <formula>""</formula>
    </cfRule>
  </conditionalFormatting>
  <conditionalFormatting sqref="F52:G52">
    <cfRule type="cellIs" dxfId="517" priority="432" stopIfTrue="1" operator="notEqual">
      <formula>""</formula>
    </cfRule>
  </conditionalFormatting>
  <conditionalFormatting sqref="B52:E52">
    <cfRule type="cellIs" dxfId="516" priority="431" stopIfTrue="1" operator="notEqual">
      <formula>""</formula>
    </cfRule>
  </conditionalFormatting>
  <conditionalFormatting sqref="J52">
    <cfRule type="cellIs" dxfId="515" priority="430" stopIfTrue="1" operator="notEqual">
      <formula>""</formula>
    </cfRule>
  </conditionalFormatting>
  <conditionalFormatting sqref="A52">
    <cfRule type="cellIs" dxfId="514" priority="429" stopIfTrue="1" operator="notEqual">
      <formula>""</formula>
    </cfRule>
  </conditionalFormatting>
  <conditionalFormatting sqref="H52">
    <cfRule type="cellIs" dxfId="513" priority="428" stopIfTrue="1" operator="notEqual">
      <formula>""</formula>
    </cfRule>
  </conditionalFormatting>
  <conditionalFormatting sqref="I52">
    <cfRule type="cellIs" dxfId="512" priority="427" stopIfTrue="1" operator="notEqual">
      <formula>""</formula>
    </cfRule>
  </conditionalFormatting>
  <conditionalFormatting sqref="F55:G55">
    <cfRule type="cellIs" dxfId="511" priority="426" stopIfTrue="1" operator="notEqual">
      <formula>""</formula>
    </cfRule>
  </conditionalFormatting>
  <conditionalFormatting sqref="B55:E55">
    <cfRule type="cellIs" dxfId="510" priority="425" stopIfTrue="1" operator="notEqual">
      <formula>""</formula>
    </cfRule>
  </conditionalFormatting>
  <conditionalFormatting sqref="J55">
    <cfRule type="cellIs" dxfId="509" priority="424" stopIfTrue="1" operator="notEqual">
      <formula>""</formula>
    </cfRule>
  </conditionalFormatting>
  <conditionalFormatting sqref="A55">
    <cfRule type="cellIs" dxfId="508" priority="423" stopIfTrue="1" operator="notEqual">
      <formula>""</formula>
    </cfRule>
  </conditionalFormatting>
  <conditionalFormatting sqref="H55">
    <cfRule type="cellIs" dxfId="507" priority="422" stopIfTrue="1" operator="notEqual">
      <formula>""</formula>
    </cfRule>
  </conditionalFormatting>
  <conditionalFormatting sqref="I55">
    <cfRule type="cellIs" dxfId="506" priority="421" stopIfTrue="1" operator="notEqual">
      <formula>""</formula>
    </cfRule>
  </conditionalFormatting>
  <conditionalFormatting sqref="F57:G57">
    <cfRule type="cellIs" dxfId="505" priority="420" stopIfTrue="1" operator="notEqual">
      <formula>""</formula>
    </cfRule>
  </conditionalFormatting>
  <conditionalFormatting sqref="B57:E57">
    <cfRule type="cellIs" dxfId="504" priority="419" stopIfTrue="1" operator="notEqual">
      <formula>""</formula>
    </cfRule>
  </conditionalFormatting>
  <conditionalFormatting sqref="J57">
    <cfRule type="cellIs" dxfId="503" priority="418" stopIfTrue="1" operator="notEqual">
      <formula>""</formula>
    </cfRule>
  </conditionalFormatting>
  <conditionalFormatting sqref="A57">
    <cfRule type="cellIs" dxfId="502" priority="417" stopIfTrue="1" operator="notEqual">
      <formula>""</formula>
    </cfRule>
  </conditionalFormatting>
  <conditionalFormatting sqref="H57">
    <cfRule type="cellIs" dxfId="501" priority="416" stopIfTrue="1" operator="notEqual">
      <formula>""</formula>
    </cfRule>
  </conditionalFormatting>
  <conditionalFormatting sqref="I57">
    <cfRule type="cellIs" dxfId="500" priority="415" stopIfTrue="1" operator="notEqual">
      <formula>""</formula>
    </cfRule>
  </conditionalFormatting>
  <conditionalFormatting sqref="F60:G60">
    <cfRule type="cellIs" dxfId="499" priority="414" stopIfTrue="1" operator="notEqual">
      <formula>""</formula>
    </cfRule>
  </conditionalFormatting>
  <conditionalFormatting sqref="B60:E60">
    <cfRule type="cellIs" dxfId="498" priority="413" stopIfTrue="1" operator="notEqual">
      <formula>""</formula>
    </cfRule>
  </conditionalFormatting>
  <conditionalFormatting sqref="J60">
    <cfRule type="cellIs" dxfId="497" priority="412" stopIfTrue="1" operator="notEqual">
      <formula>""</formula>
    </cfRule>
  </conditionalFormatting>
  <conditionalFormatting sqref="A60">
    <cfRule type="cellIs" dxfId="496" priority="411" stopIfTrue="1" operator="notEqual">
      <formula>""</formula>
    </cfRule>
  </conditionalFormatting>
  <conditionalFormatting sqref="H60">
    <cfRule type="cellIs" dxfId="495" priority="410" stopIfTrue="1" operator="notEqual">
      <formula>""</formula>
    </cfRule>
  </conditionalFormatting>
  <conditionalFormatting sqref="I60">
    <cfRule type="cellIs" dxfId="494" priority="409" stopIfTrue="1" operator="notEqual">
      <formula>""</formula>
    </cfRule>
  </conditionalFormatting>
  <conditionalFormatting sqref="F63:G63">
    <cfRule type="cellIs" dxfId="493" priority="408" stopIfTrue="1" operator="notEqual">
      <formula>""</formula>
    </cfRule>
  </conditionalFormatting>
  <conditionalFormatting sqref="B63:E63">
    <cfRule type="cellIs" dxfId="492" priority="407" stopIfTrue="1" operator="notEqual">
      <formula>""</formula>
    </cfRule>
  </conditionalFormatting>
  <conditionalFormatting sqref="J63">
    <cfRule type="cellIs" dxfId="491" priority="406" stopIfTrue="1" operator="notEqual">
      <formula>""</formula>
    </cfRule>
  </conditionalFormatting>
  <conditionalFormatting sqref="A63">
    <cfRule type="cellIs" dxfId="490" priority="405" stopIfTrue="1" operator="notEqual">
      <formula>""</formula>
    </cfRule>
  </conditionalFormatting>
  <conditionalFormatting sqref="H63">
    <cfRule type="cellIs" dxfId="489" priority="404" stopIfTrue="1" operator="notEqual">
      <formula>""</formula>
    </cfRule>
  </conditionalFormatting>
  <conditionalFormatting sqref="I63">
    <cfRule type="cellIs" dxfId="488" priority="403" stopIfTrue="1" operator="notEqual">
      <formula>""</formula>
    </cfRule>
  </conditionalFormatting>
  <conditionalFormatting sqref="F66:G66">
    <cfRule type="cellIs" dxfId="487" priority="402" stopIfTrue="1" operator="notEqual">
      <formula>""</formula>
    </cfRule>
  </conditionalFormatting>
  <conditionalFormatting sqref="B66:E66">
    <cfRule type="cellIs" dxfId="486" priority="401" stopIfTrue="1" operator="notEqual">
      <formula>""</formula>
    </cfRule>
  </conditionalFormatting>
  <conditionalFormatting sqref="J66">
    <cfRule type="cellIs" dxfId="485" priority="400" stopIfTrue="1" operator="notEqual">
      <formula>""</formula>
    </cfRule>
  </conditionalFormatting>
  <conditionalFormatting sqref="A66">
    <cfRule type="cellIs" dxfId="484" priority="399" stopIfTrue="1" operator="notEqual">
      <formula>""</formula>
    </cfRule>
  </conditionalFormatting>
  <conditionalFormatting sqref="H66">
    <cfRule type="cellIs" dxfId="483" priority="398" stopIfTrue="1" operator="notEqual">
      <formula>""</formula>
    </cfRule>
  </conditionalFormatting>
  <conditionalFormatting sqref="I66">
    <cfRule type="cellIs" dxfId="482" priority="397" stopIfTrue="1" operator="notEqual">
      <formula>""</formula>
    </cfRule>
  </conditionalFormatting>
  <conditionalFormatting sqref="F68:G68">
    <cfRule type="cellIs" dxfId="481" priority="396" stopIfTrue="1" operator="notEqual">
      <formula>""</formula>
    </cfRule>
  </conditionalFormatting>
  <conditionalFormatting sqref="B68:E68">
    <cfRule type="cellIs" dxfId="480" priority="395" stopIfTrue="1" operator="notEqual">
      <formula>""</formula>
    </cfRule>
  </conditionalFormatting>
  <conditionalFormatting sqref="J68">
    <cfRule type="cellIs" dxfId="479" priority="394" stopIfTrue="1" operator="notEqual">
      <formula>""</formula>
    </cfRule>
  </conditionalFormatting>
  <conditionalFormatting sqref="A68">
    <cfRule type="cellIs" dxfId="478" priority="393" stopIfTrue="1" operator="notEqual">
      <formula>""</formula>
    </cfRule>
  </conditionalFormatting>
  <conditionalFormatting sqref="H68">
    <cfRule type="cellIs" dxfId="477" priority="392" stopIfTrue="1" operator="notEqual">
      <formula>""</formula>
    </cfRule>
  </conditionalFormatting>
  <conditionalFormatting sqref="I68">
    <cfRule type="cellIs" dxfId="476" priority="391" stopIfTrue="1" operator="notEqual">
      <formula>""</formula>
    </cfRule>
  </conditionalFormatting>
  <conditionalFormatting sqref="F71:G71">
    <cfRule type="cellIs" dxfId="475" priority="390" stopIfTrue="1" operator="notEqual">
      <formula>""</formula>
    </cfRule>
  </conditionalFormatting>
  <conditionalFormatting sqref="B71:E71">
    <cfRule type="cellIs" dxfId="474" priority="389" stopIfTrue="1" operator="notEqual">
      <formula>""</formula>
    </cfRule>
  </conditionalFormatting>
  <conditionalFormatting sqref="J71">
    <cfRule type="cellIs" dxfId="473" priority="388" stopIfTrue="1" operator="notEqual">
      <formula>""</formula>
    </cfRule>
  </conditionalFormatting>
  <conditionalFormatting sqref="A71">
    <cfRule type="cellIs" dxfId="472" priority="387" stopIfTrue="1" operator="notEqual">
      <formula>""</formula>
    </cfRule>
  </conditionalFormatting>
  <conditionalFormatting sqref="H71">
    <cfRule type="cellIs" dxfId="471" priority="386" stopIfTrue="1" operator="notEqual">
      <formula>""</formula>
    </cfRule>
  </conditionalFormatting>
  <conditionalFormatting sqref="I71">
    <cfRule type="cellIs" dxfId="470" priority="385" stopIfTrue="1" operator="notEqual">
      <formula>""</formula>
    </cfRule>
  </conditionalFormatting>
  <conditionalFormatting sqref="F74:G74">
    <cfRule type="cellIs" dxfId="469" priority="384" stopIfTrue="1" operator="notEqual">
      <formula>""</formula>
    </cfRule>
  </conditionalFormatting>
  <conditionalFormatting sqref="B74:E74">
    <cfRule type="cellIs" dxfId="468" priority="383" stopIfTrue="1" operator="notEqual">
      <formula>""</formula>
    </cfRule>
  </conditionalFormatting>
  <conditionalFormatting sqref="J74">
    <cfRule type="cellIs" dxfId="467" priority="382" stopIfTrue="1" operator="notEqual">
      <formula>""</formula>
    </cfRule>
  </conditionalFormatting>
  <conditionalFormatting sqref="A74">
    <cfRule type="cellIs" dxfId="466" priority="381" stopIfTrue="1" operator="notEqual">
      <formula>""</formula>
    </cfRule>
  </conditionalFormatting>
  <conditionalFormatting sqref="H74">
    <cfRule type="cellIs" dxfId="465" priority="380" stopIfTrue="1" operator="notEqual">
      <formula>""</formula>
    </cfRule>
  </conditionalFormatting>
  <conditionalFormatting sqref="I74">
    <cfRule type="cellIs" dxfId="464" priority="379" stopIfTrue="1" operator="notEqual">
      <formula>""</formula>
    </cfRule>
  </conditionalFormatting>
  <conditionalFormatting sqref="F76:G76">
    <cfRule type="cellIs" dxfId="463" priority="378" stopIfTrue="1" operator="notEqual">
      <formula>""</formula>
    </cfRule>
  </conditionalFormatting>
  <conditionalFormatting sqref="B76:E76">
    <cfRule type="cellIs" dxfId="462" priority="377" stopIfTrue="1" operator="notEqual">
      <formula>""</formula>
    </cfRule>
  </conditionalFormatting>
  <conditionalFormatting sqref="J76">
    <cfRule type="cellIs" dxfId="461" priority="376" stopIfTrue="1" operator="notEqual">
      <formula>""</formula>
    </cfRule>
  </conditionalFormatting>
  <conditionalFormatting sqref="A76">
    <cfRule type="cellIs" dxfId="460" priority="375" stopIfTrue="1" operator="notEqual">
      <formula>""</formula>
    </cfRule>
  </conditionalFormatting>
  <conditionalFormatting sqref="H76">
    <cfRule type="cellIs" dxfId="459" priority="374" stopIfTrue="1" operator="notEqual">
      <formula>""</formula>
    </cfRule>
  </conditionalFormatting>
  <conditionalFormatting sqref="I76">
    <cfRule type="cellIs" dxfId="458" priority="373" stopIfTrue="1" operator="notEqual">
      <formula>""</formula>
    </cfRule>
  </conditionalFormatting>
  <conditionalFormatting sqref="F79:G79">
    <cfRule type="cellIs" dxfId="457" priority="372" stopIfTrue="1" operator="notEqual">
      <formula>""</formula>
    </cfRule>
  </conditionalFormatting>
  <conditionalFormatting sqref="B79:E79">
    <cfRule type="cellIs" dxfId="456" priority="371" stopIfTrue="1" operator="notEqual">
      <formula>""</formula>
    </cfRule>
  </conditionalFormatting>
  <conditionalFormatting sqref="J79">
    <cfRule type="cellIs" dxfId="455" priority="370" stopIfTrue="1" operator="notEqual">
      <formula>""</formula>
    </cfRule>
  </conditionalFormatting>
  <conditionalFormatting sqref="A79">
    <cfRule type="cellIs" dxfId="454" priority="369" stopIfTrue="1" operator="notEqual">
      <formula>""</formula>
    </cfRule>
  </conditionalFormatting>
  <conditionalFormatting sqref="H79">
    <cfRule type="cellIs" dxfId="453" priority="368" stopIfTrue="1" operator="notEqual">
      <formula>""</formula>
    </cfRule>
  </conditionalFormatting>
  <conditionalFormatting sqref="I79">
    <cfRule type="cellIs" dxfId="452" priority="367" stopIfTrue="1" operator="notEqual">
      <formula>""</formula>
    </cfRule>
  </conditionalFormatting>
  <conditionalFormatting sqref="F82:G82">
    <cfRule type="cellIs" dxfId="451" priority="366" stopIfTrue="1" operator="notEqual">
      <formula>""</formula>
    </cfRule>
  </conditionalFormatting>
  <conditionalFormatting sqref="B82:E82">
    <cfRule type="cellIs" dxfId="450" priority="365" stopIfTrue="1" operator="notEqual">
      <formula>""</formula>
    </cfRule>
  </conditionalFormatting>
  <conditionalFormatting sqref="J82">
    <cfRule type="cellIs" dxfId="449" priority="364" stopIfTrue="1" operator="notEqual">
      <formula>""</formula>
    </cfRule>
  </conditionalFormatting>
  <conditionalFormatting sqref="A82">
    <cfRule type="cellIs" dxfId="448" priority="363" stopIfTrue="1" operator="notEqual">
      <formula>""</formula>
    </cfRule>
  </conditionalFormatting>
  <conditionalFormatting sqref="H82">
    <cfRule type="cellIs" dxfId="447" priority="362" stopIfTrue="1" operator="notEqual">
      <formula>""</formula>
    </cfRule>
  </conditionalFormatting>
  <conditionalFormatting sqref="I82">
    <cfRule type="cellIs" dxfId="446" priority="361" stopIfTrue="1" operator="notEqual">
      <formula>""</formula>
    </cfRule>
  </conditionalFormatting>
  <conditionalFormatting sqref="F85:G85">
    <cfRule type="cellIs" dxfId="445" priority="360" stopIfTrue="1" operator="notEqual">
      <formula>""</formula>
    </cfRule>
  </conditionalFormatting>
  <conditionalFormatting sqref="B85:E85">
    <cfRule type="cellIs" dxfId="444" priority="359" stopIfTrue="1" operator="notEqual">
      <formula>""</formula>
    </cfRule>
  </conditionalFormatting>
  <conditionalFormatting sqref="J85">
    <cfRule type="cellIs" dxfId="443" priority="358" stopIfTrue="1" operator="notEqual">
      <formula>""</formula>
    </cfRule>
  </conditionalFormatting>
  <conditionalFormatting sqref="A85">
    <cfRule type="cellIs" dxfId="442" priority="357" stopIfTrue="1" operator="notEqual">
      <formula>""</formula>
    </cfRule>
  </conditionalFormatting>
  <conditionalFormatting sqref="H85">
    <cfRule type="cellIs" dxfId="441" priority="356" stopIfTrue="1" operator="notEqual">
      <formula>""</formula>
    </cfRule>
  </conditionalFormatting>
  <conditionalFormatting sqref="I85">
    <cfRule type="cellIs" dxfId="440" priority="355" stopIfTrue="1" operator="notEqual">
      <formula>""</formula>
    </cfRule>
  </conditionalFormatting>
  <conditionalFormatting sqref="F88:G88">
    <cfRule type="cellIs" dxfId="439" priority="354" stopIfTrue="1" operator="notEqual">
      <formula>""</formula>
    </cfRule>
  </conditionalFormatting>
  <conditionalFormatting sqref="B88:E88">
    <cfRule type="cellIs" dxfId="438" priority="353" stopIfTrue="1" operator="notEqual">
      <formula>""</formula>
    </cfRule>
  </conditionalFormatting>
  <conditionalFormatting sqref="J88">
    <cfRule type="cellIs" dxfId="437" priority="352" stopIfTrue="1" operator="notEqual">
      <formula>""</formula>
    </cfRule>
  </conditionalFormatting>
  <conditionalFormatting sqref="A88">
    <cfRule type="cellIs" dxfId="436" priority="351" stopIfTrue="1" operator="notEqual">
      <formula>""</formula>
    </cfRule>
  </conditionalFormatting>
  <conditionalFormatting sqref="H88">
    <cfRule type="cellIs" dxfId="435" priority="350" stopIfTrue="1" operator="notEqual">
      <formula>""</formula>
    </cfRule>
  </conditionalFormatting>
  <conditionalFormatting sqref="I88">
    <cfRule type="cellIs" dxfId="434" priority="349" stopIfTrue="1" operator="notEqual">
      <formula>""</formula>
    </cfRule>
  </conditionalFormatting>
  <conditionalFormatting sqref="F91:G91">
    <cfRule type="cellIs" dxfId="433" priority="348" stopIfTrue="1" operator="notEqual">
      <formula>""</formula>
    </cfRule>
  </conditionalFormatting>
  <conditionalFormatting sqref="B91:E91">
    <cfRule type="cellIs" dxfId="432" priority="347" stopIfTrue="1" operator="notEqual">
      <formula>""</formula>
    </cfRule>
  </conditionalFormatting>
  <conditionalFormatting sqref="J91">
    <cfRule type="cellIs" dxfId="431" priority="346" stopIfTrue="1" operator="notEqual">
      <formula>""</formula>
    </cfRule>
  </conditionalFormatting>
  <conditionalFormatting sqref="A91">
    <cfRule type="cellIs" dxfId="430" priority="345" stopIfTrue="1" operator="notEqual">
      <formula>""</formula>
    </cfRule>
  </conditionalFormatting>
  <conditionalFormatting sqref="H91">
    <cfRule type="cellIs" dxfId="429" priority="344" stopIfTrue="1" operator="notEqual">
      <formula>""</formula>
    </cfRule>
  </conditionalFormatting>
  <conditionalFormatting sqref="I91">
    <cfRule type="cellIs" dxfId="428" priority="343" stopIfTrue="1" operator="notEqual">
      <formula>""</formula>
    </cfRule>
  </conditionalFormatting>
  <conditionalFormatting sqref="F93:G93">
    <cfRule type="cellIs" dxfId="427" priority="342" stopIfTrue="1" operator="notEqual">
      <formula>""</formula>
    </cfRule>
  </conditionalFormatting>
  <conditionalFormatting sqref="B93:E93">
    <cfRule type="cellIs" dxfId="426" priority="341" stopIfTrue="1" operator="notEqual">
      <formula>""</formula>
    </cfRule>
  </conditionalFormatting>
  <conditionalFormatting sqref="J93">
    <cfRule type="cellIs" dxfId="425" priority="340" stopIfTrue="1" operator="notEqual">
      <formula>""</formula>
    </cfRule>
  </conditionalFormatting>
  <conditionalFormatting sqref="A93">
    <cfRule type="cellIs" dxfId="424" priority="339" stopIfTrue="1" operator="notEqual">
      <formula>""</formula>
    </cfRule>
  </conditionalFormatting>
  <conditionalFormatting sqref="H93">
    <cfRule type="cellIs" dxfId="423" priority="338" stopIfTrue="1" operator="notEqual">
      <formula>""</formula>
    </cfRule>
  </conditionalFormatting>
  <conditionalFormatting sqref="I93">
    <cfRule type="cellIs" dxfId="422" priority="337" stopIfTrue="1" operator="notEqual">
      <formula>""</formula>
    </cfRule>
  </conditionalFormatting>
  <conditionalFormatting sqref="F96:G96">
    <cfRule type="cellIs" dxfId="421" priority="336" stopIfTrue="1" operator="notEqual">
      <formula>""</formula>
    </cfRule>
  </conditionalFormatting>
  <conditionalFormatting sqref="B96:E96">
    <cfRule type="cellIs" dxfId="420" priority="335" stopIfTrue="1" operator="notEqual">
      <formula>""</formula>
    </cfRule>
  </conditionalFormatting>
  <conditionalFormatting sqref="J96">
    <cfRule type="cellIs" dxfId="419" priority="334" stopIfTrue="1" operator="notEqual">
      <formula>""</formula>
    </cfRule>
  </conditionalFormatting>
  <conditionalFormatting sqref="A96">
    <cfRule type="cellIs" dxfId="418" priority="333" stopIfTrue="1" operator="notEqual">
      <formula>""</formula>
    </cfRule>
  </conditionalFormatting>
  <conditionalFormatting sqref="H96">
    <cfRule type="cellIs" dxfId="417" priority="332" stopIfTrue="1" operator="notEqual">
      <formula>""</formula>
    </cfRule>
  </conditionalFormatting>
  <conditionalFormatting sqref="I96">
    <cfRule type="cellIs" dxfId="416" priority="331" stopIfTrue="1" operator="notEqual">
      <formula>""</formula>
    </cfRule>
  </conditionalFormatting>
  <conditionalFormatting sqref="F99:G99">
    <cfRule type="cellIs" dxfId="415" priority="330" stopIfTrue="1" operator="notEqual">
      <formula>""</formula>
    </cfRule>
  </conditionalFormatting>
  <conditionalFormatting sqref="B99:E99">
    <cfRule type="cellIs" dxfId="414" priority="329" stopIfTrue="1" operator="notEqual">
      <formula>""</formula>
    </cfRule>
  </conditionalFormatting>
  <conditionalFormatting sqref="J99">
    <cfRule type="cellIs" dxfId="413" priority="328" stopIfTrue="1" operator="notEqual">
      <formula>""</formula>
    </cfRule>
  </conditionalFormatting>
  <conditionalFormatting sqref="A99">
    <cfRule type="cellIs" dxfId="412" priority="327" stopIfTrue="1" operator="notEqual">
      <formula>""</formula>
    </cfRule>
  </conditionalFormatting>
  <conditionalFormatting sqref="H99">
    <cfRule type="cellIs" dxfId="411" priority="326" stopIfTrue="1" operator="notEqual">
      <formula>""</formula>
    </cfRule>
  </conditionalFormatting>
  <conditionalFormatting sqref="I99">
    <cfRule type="cellIs" dxfId="410" priority="325" stopIfTrue="1" operator="notEqual">
      <formula>""</formula>
    </cfRule>
  </conditionalFormatting>
  <conditionalFormatting sqref="F101:G101">
    <cfRule type="cellIs" dxfId="409" priority="324" stopIfTrue="1" operator="notEqual">
      <formula>""</formula>
    </cfRule>
  </conditionalFormatting>
  <conditionalFormatting sqref="B101:E101">
    <cfRule type="cellIs" dxfId="408" priority="323" stopIfTrue="1" operator="notEqual">
      <formula>""</formula>
    </cfRule>
  </conditionalFormatting>
  <conditionalFormatting sqref="J101">
    <cfRule type="cellIs" dxfId="407" priority="322" stopIfTrue="1" operator="notEqual">
      <formula>""</formula>
    </cfRule>
  </conditionalFormatting>
  <conditionalFormatting sqref="A101">
    <cfRule type="cellIs" dxfId="406" priority="321" stopIfTrue="1" operator="notEqual">
      <formula>""</formula>
    </cfRule>
  </conditionalFormatting>
  <conditionalFormatting sqref="H101">
    <cfRule type="cellIs" dxfId="405" priority="320" stopIfTrue="1" operator="notEqual">
      <formula>""</formula>
    </cfRule>
  </conditionalFormatting>
  <conditionalFormatting sqref="I101">
    <cfRule type="cellIs" dxfId="404" priority="319" stopIfTrue="1" operator="notEqual">
      <formula>""</formula>
    </cfRule>
  </conditionalFormatting>
  <conditionalFormatting sqref="F103:G103">
    <cfRule type="cellIs" dxfId="403" priority="318" stopIfTrue="1" operator="notEqual">
      <formula>""</formula>
    </cfRule>
  </conditionalFormatting>
  <conditionalFormatting sqref="B103:E103">
    <cfRule type="cellIs" dxfId="402" priority="317" stopIfTrue="1" operator="notEqual">
      <formula>""</formula>
    </cfRule>
  </conditionalFormatting>
  <conditionalFormatting sqref="J103">
    <cfRule type="cellIs" dxfId="401" priority="316" stopIfTrue="1" operator="notEqual">
      <formula>""</formula>
    </cfRule>
  </conditionalFormatting>
  <conditionalFormatting sqref="A103">
    <cfRule type="cellIs" dxfId="400" priority="315" stopIfTrue="1" operator="notEqual">
      <formula>""</formula>
    </cfRule>
  </conditionalFormatting>
  <conditionalFormatting sqref="H103">
    <cfRule type="cellIs" dxfId="399" priority="314" stopIfTrue="1" operator="notEqual">
      <formula>""</formula>
    </cfRule>
  </conditionalFormatting>
  <conditionalFormatting sqref="I103">
    <cfRule type="cellIs" dxfId="398" priority="313" stopIfTrue="1" operator="notEqual">
      <formula>""</formula>
    </cfRule>
  </conditionalFormatting>
  <conditionalFormatting sqref="F106:G106">
    <cfRule type="cellIs" dxfId="397" priority="312" stopIfTrue="1" operator="notEqual">
      <formula>""</formula>
    </cfRule>
  </conditionalFormatting>
  <conditionalFormatting sqref="J106">
    <cfRule type="cellIs" dxfId="396" priority="310" stopIfTrue="1" operator="notEqual">
      <formula>""</formula>
    </cfRule>
  </conditionalFormatting>
  <conditionalFormatting sqref="A106">
    <cfRule type="cellIs" dxfId="395" priority="309" stopIfTrue="1" operator="notEqual">
      <formula>""</formula>
    </cfRule>
  </conditionalFormatting>
  <conditionalFormatting sqref="H106">
    <cfRule type="cellIs" dxfId="394" priority="308" stopIfTrue="1" operator="notEqual">
      <formula>""</formula>
    </cfRule>
  </conditionalFormatting>
  <conditionalFormatting sqref="I106">
    <cfRule type="cellIs" dxfId="393" priority="307" stopIfTrue="1" operator="notEqual">
      <formula>""</formula>
    </cfRule>
  </conditionalFormatting>
  <conditionalFormatting sqref="F109:G109">
    <cfRule type="cellIs" dxfId="392" priority="306" stopIfTrue="1" operator="notEqual">
      <formula>""</formula>
    </cfRule>
  </conditionalFormatting>
  <conditionalFormatting sqref="B109:E109">
    <cfRule type="cellIs" dxfId="391" priority="305" stopIfTrue="1" operator="notEqual">
      <formula>""</formula>
    </cfRule>
  </conditionalFormatting>
  <conditionalFormatting sqref="J109">
    <cfRule type="cellIs" dxfId="390" priority="304" stopIfTrue="1" operator="notEqual">
      <formula>""</formula>
    </cfRule>
  </conditionalFormatting>
  <conditionalFormatting sqref="A109">
    <cfRule type="cellIs" dxfId="389" priority="303" stopIfTrue="1" operator="notEqual">
      <formula>""</formula>
    </cfRule>
  </conditionalFormatting>
  <conditionalFormatting sqref="H109">
    <cfRule type="cellIs" dxfId="388" priority="302" stopIfTrue="1" operator="notEqual">
      <formula>""</formula>
    </cfRule>
  </conditionalFormatting>
  <conditionalFormatting sqref="I109">
    <cfRule type="cellIs" dxfId="387" priority="301" stopIfTrue="1" operator="notEqual">
      <formula>""</formula>
    </cfRule>
  </conditionalFormatting>
  <conditionalFormatting sqref="F112:G112">
    <cfRule type="cellIs" dxfId="386" priority="300" stopIfTrue="1" operator="notEqual">
      <formula>""</formula>
    </cfRule>
  </conditionalFormatting>
  <conditionalFormatting sqref="B112:E112">
    <cfRule type="cellIs" dxfId="385" priority="299" stopIfTrue="1" operator="notEqual">
      <formula>""</formula>
    </cfRule>
  </conditionalFormatting>
  <conditionalFormatting sqref="J112">
    <cfRule type="cellIs" dxfId="384" priority="298" stopIfTrue="1" operator="notEqual">
      <formula>""</formula>
    </cfRule>
  </conditionalFormatting>
  <conditionalFormatting sqref="A112">
    <cfRule type="cellIs" dxfId="383" priority="297" stopIfTrue="1" operator="notEqual">
      <formula>""</formula>
    </cfRule>
  </conditionalFormatting>
  <conditionalFormatting sqref="H112">
    <cfRule type="cellIs" dxfId="382" priority="296" stopIfTrue="1" operator="notEqual">
      <formula>""</formula>
    </cfRule>
  </conditionalFormatting>
  <conditionalFormatting sqref="I112">
    <cfRule type="cellIs" dxfId="381" priority="295" stopIfTrue="1" operator="notEqual">
      <formula>""</formula>
    </cfRule>
  </conditionalFormatting>
  <conditionalFormatting sqref="F115:G115">
    <cfRule type="cellIs" dxfId="380" priority="294" stopIfTrue="1" operator="notEqual">
      <formula>""</formula>
    </cfRule>
  </conditionalFormatting>
  <conditionalFormatting sqref="B115:E115">
    <cfRule type="cellIs" dxfId="379" priority="293" stopIfTrue="1" operator="notEqual">
      <formula>""</formula>
    </cfRule>
  </conditionalFormatting>
  <conditionalFormatting sqref="J115">
    <cfRule type="cellIs" dxfId="378" priority="292" stopIfTrue="1" operator="notEqual">
      <formula>""</formula>
    </cfRule>
  </conditionalFormatting>
  <conditionalFormatting sqref="A115">
    <cfRule type="cellIs" dxfId="377" priority="291" stopIfTrue="1" operator="notEqual">
      <formula>""</formula>
    </cfRule>
  </conditionalFormatting>
  <conditionalFormatting sqref="H115">
    <cfRule type="cellIs" dxfId="376" priority="290" stopIfTrue="1" operator="notEqual">
      <formula>""</formula>
    </cfRule>
  </conditionalFormatting>
  <conditionalFormatting sqref="I115">
    <cfRule type="cellIs" dxfId="375" priority="289" stopIfTrue="1" operator="notEqual">
      <formula>""</formula>
    </cfRule>
  </conditionalFormatting>
  <conditionalFormatting sqref="F118:G118">
    <cfRule type="cellIs" dxfId="374" priority="288" stopIfTrue="1" operator="notEqual">
      <formula>""</formula>
    </cfRule>
  </conditionalFormatting>
  <conditionalFormatting sqref="B118:E118">
    <cfRule type="cellIs" dxfId="373" priority="287" stopIfTrue="1" operator="notEqual">
      <formula>""</formula>
    </cfRule>
  </conditionalFormatting>
  <conditionalFormatting sqref="J118">
    <cfRule type="cellIs" dxfId="372" priority="286" stopIfTrue="1" operator="notEqual">
      <formula>""</formula>
    </cfRule>
  </conditionalFormatting>
  <conditionalFormatting sqref="A118">
    <cfRule type="cellIs" dxfId="371" priority="285" stopIfTrue="1" operator="notEqual">
      <formula>""</formula>
    </cfRule>
  </conditionalFormatting>
  <conditionalFormatting sqref="H118">
    <cfRule type="cellIs" dxfId="370" priority="284" stopIfTrue="1" operator="notEqual">
      <formula>""</formula>
    </cfRule>
  </conditionalFormatting>
  <conditionalFormatting sqref="I118">
    <cfRule type="cellIs" dxfId="369" priority="283" stopIfTrue="1" operator="notEqual">
      <formula>""</formula>
    </cfRule>
  </conditionalFormatting>
  <conditionalFormatting sqref="F121:G121">
    <cfRule type="cellIs" dxfId="368" priority="282" stopIfTrue="1" operator="notEqual">
      <formula>""</formula>
    </cfRule>
  </conditionalFormatting>
  <conditionalFormatting sqref="B121:E121">
    <cfRule type="cellIs" dxfId="367" priority="281" stopIfTrue="1" operator="notEqual">
      <formula>""</formula>
    </cfRule>
  </conditionalFormatting>
  <conditionalFormatting sqref="J121">
    <cfRule type="cellIs" dxfId="366" priority="280" stopIfTrue="1" operator="notEqual">
      <formula>""</formula>
    </cfRule>
  </conditionalFormatting>
  <conditionalFormatting sqref="A121">
    <cfRule type="cellIs" dxfId="365" priority="279" stopIfTrue="1" operator="notEqual">
      <formula>""</formula>
    </cfRule>
  </conditionalFormatting>
  <conditionalFormatting sqref="H121">
    <cfRule type="cellIs" dxfId="364" priority="278" stopIfTrue="1" operator="notEqual">
      <formula>""</formula>
    </cfRule>
  </conditionalFormatting>
  <conditionalFormatting sqref="I121">
    <cfRule type="cellIs" dxfId="363" priority="277" stopIfTrue="1" operator="notEqual">
      <formula>""</formula>
    </cfRule>
  </conditionalFormatting>
  <conditionalFormatting sqref="F123:G123">
    <cfRule type="cellIs" dxfId="362" priority="276" stopIfTrue="1" operator="notEqual">
      <formula>""</formula>
    </cfRule>
  </conditionalFormatting>
  <conditionalFormatting sqref="B123:E123">
    <cfRule type="cellIs" dxfId="361" priority="275" stopIfTrue="1" operator="notEqual">
      <formula>""</formula>
    </cfRule>
  </conditionalFormatting>
  <conditionalFormatting sqref="J123">
    <cfRule type="cellIs" dxfId="360" priority="274" stopIfTrue="1" operator="notEqual">
      <formula>""</formula>
    </cfRule>
  </conditionalFormatting>
  <conditionalFormatting sqref="A123">
    <cfRule type="cellIs" dxfId="359" priority="273" stopIfTrue="1" operator="notEqual">
      <formula>""</formula>
    </cfRule>
  </conditionalFormatting>
  <conditionalFormatting sqref="H123">
    <cfRule type="cellIs" dxfId="358" priority="272" stopIfTrue="1" operator="notEqual">
      <formula>""</formula>
    </cfRule>
  </conditionalFormatting>
  <conditionalFormatting sqref="I123">
    <cfRule type="cellIs" dxfId="357" priority="271" stopIfTrue="1" operator="notEqual">
      <formula>""</formula>
    </cfRule>
  </conditionalFormatting>
  <conditionalFormatting sqref="F126:G126">
    <cfRule type="cellIs" dxfId="356" priority="270" stopIfTrue="1" operator="notEqual">
      <formula>""</formula>
    </cfRule>
  </conditionalFormatting>
  <conditionalFormatting sqref="B126:E126">
    <cfRule type="cellIs" dxfId="355" priority="269" stopIfTrue="1" operator="notEqual">
      <formula>""</formula>
    </cfRule>
  </conditionalFormatting>
  <conditionalFormatting sqref="J126">
    <cfRule type="cellIs" dxfId="354" priority="268" stopIfTrue="1" operator="notEqual">
      <formula>""</formula>
    </cfRule>
  </conditionalFormatting>
  <conditionalFormatting sqref="A126">
    <cfRule type="cellIs" dxfId="353" priority="267" stopIfTrue="1" operator="notEqual">
      <formula>""</formula>
    </cfRule>
  </conditionalFormatting>
  <conditionalFormatting sqref="H126">
    <cfRule type="cellIs" dxfId="352" priority="266" stopIfTrue="1" operator="notEqual">
      <formula>""</formula>
    </cfRule>
  </conditionalFormatting>
  <conditionalFormatting sqref="I126">
    <cfRule type="cellIs" dxfId="351" priority="265" stopIfTrue="1" operator="notEqual">
      <formula>""</formula>
    </cfRule>
  </conditionalFormatting>
  <conditionalFormatting sqref="F128:G128">
    <cfRule type="cellIs" dxfId="350" priority="264" stopIfTrue="1" operator="notEqual">
      <formula>""</formula>
    </cfRule>
  </conditionalFormatting>
  <conditionalFormatting sqref="B128:E128">
    <cfRule type="cellIs" dxfId="349" priority="263" stopIfTrue="1" operator="notEqual">
      <formula>""</formula>
    </cfRule>
  </conditionalFormatting>
  <conditionalFormatting sqref="J128">
    <cfRule type="cellIs" dxfId="348" priority="262" stopIfTrue="1" operator="notEqual">
      <formula>""</formula>
    </cfRule>
  </conditionalFormatting>
  <conditionalFormatting sqref="A128">
    <cfRule type="cellIs" dxfId="347" priority="261" stopIfTrue="1" operator="notEqual">
      <formula>""</formula>
    </cfRule>
  </conditionalFormatting>
  <conditionalFormatting sqref="H128">
    <cfRule type="cellIs" dxfId="346" priority="260" stopIfTrue="1" operator="notEqual">
      <formula>""</formula>
    </cfRule>
  </conditionalFormatting>
  <conditionalFormatting sqref="I128">
    <cfRule type="cellIs" dxfId="345" priority="259" stopIfTrue="1" operator="notEqual">
      <formula>""</formula>
    </cfRule>
  </conditionalFormatting>
  <conditionalFormatting sqref="F131:G131">
    <cfRule type="cellIs" dxfId="344" priority="258" stopIfTrue="1" operator="notEqual">
      <formula>""</formula>
    </cfRule>
  </conditionalFormatting>
  <conditionalFormatting sqref="B131:E131">
    <cfRule type="cellIs" dxfId="343" priority="257" stopIfTrue="1" operator="notEqual">
      <formula>""</formula>
    </cfRule>
  </conditionalFormatting>
  <conditionalFormatting sqref="J131">
    <cfRule type="cellIs" dxfId="342" priority="256" stopIfTrue="1" operator="notEqual">
      <formula>""</formula>
    </cfRule>
  </conditionalFormatting>
  <conditionalFormatting sqref="A131">
    <cfRule type="cellIs" dxfId="341" priority="255" stopIfTrue="1" operator="notEqual">
      <formula>""</formula>
    </cfRule>
  </conditionalFormatting>
  <conditionalFormatting sqref="H131">
    <cfRule type="cellIs" dxfId="340" priority="254" stopIfTrue="1" operator="notEqual">
      <formula>""</formula>
    </cfRule>
  </conditionalFormatting>
  <conditionalFormatting sqref="I131">
    <cfRule type="cellIs" dxfId="339" priority="253" stopIfTrue="1" operator="notEqual">
      <formula>""</formula>
    </cfRule>
  </conditionalFormatting>
  <conditionalFormatting sqref="F134:G134">
    <cfRule type="cellIs" dxfId="338" priority="252" stopIfTrue="1" operator="notEqual">
      <formula>""</formula>
    </cfRule>
  </conditionalFormatting>
  <conditionalFormatting sqref="B134:E134">
    <cfRule type="cellIs" dxfId="337" priority="251" stopIfTrue="1" operator="notEqual">
      <formula>""</formula>
    </cfRule>
  </conditionalFormatting>
  <conditionalFormatting sqref="J134">
    <cfRule type="cellIs" dxfId="336" priority="250" stopIfTrue="1" operator="notEqual">
      <formula>""</formula>
    </cfRule>
  </conditionalFormatting>
  <conditionalFormatting sqref="A134">
    <cfRule type="cellIs" dxfId="335" priority="249" stopIfTrue="1" operator="notEqual">
      <formula>""</formula>
    </cfRule>
  </conditionalFormatting>
  <conditionalFormatting sqref="H134">
    <cfRule type="cellIs" dxfId="334" priority="248" stopIfTrue="1" operator="notEqual">
      <formula>""</formula>
    </cfRule>
  </conditionalFormatting>
  <conditionalFormatting sqref="I134">
    <cfRule type="cellIs" dxfId="333" priority="247" stopIfTrue="1" operator="notEqual">
      <formula>""</formula>
    </cfRule>
  </conditionalFormatting>
  <conditionalFormatting sqref="F136:G136">
    <cfRule type="cellIs" dxfId="332" priority="246" stopIfTrue="1" operator="notEqual">
      <formula>""</formula>
    </cfRule>
  </conditionalFormatting>
  <conditionalFormatting sqref="B136:E136">
    <cfRule type="cellIs" dxfId="331" priority="245" stopIfTrue="1" operator="notEqual">
      <formula>""</formula>
    </cfRule>
  </conditionalFormatting>
  <conditionalFormatting sqref="J136">
    <cfRule type="cellIs" dxfId="330" priority="244" stopIfTrue="1" operator="notEqual">
      <formula>""</formula>
    </cfRule>
  </conditionalFormatting>
  <conditionalFormatting sqref="A136">
    <cfRule type="cellIs" dxfId="329" priority="243" stopIfTrue="1" operator="notEqual">
      <formula>""</formula>
    </cfRule>
  </conditionalFormatting>
  <conditionalFormatting sqref="H136">
    <cfRule type="cellIs" dxfId="328" priority="242" stopIfTrue="1" operator="notEqual">
      <formula>""</formula>
    </cfRule>
  </conditionalFormatting>
  <conditionalFormatting sqref="I136">
    <cfRule type="cellIs" dxfId="327" priority="241" stopIfTrue="1" operator="notEqual">
      <formula>""</formula>
    </cfRule>
  </conditionalFormatting>
  <conditionalFormatting sqref="F138:G138">
    <cfRule type="cellIs" dxfId="326" priority="240" stopIfTrue="1" operator="notEqual">
      <formula>""</formula>
    </cfRule>
  </conditionalFormatting>
  <conditionalFormatting sqref="B138:E138">
    <cfRule type="cellIs" dxfId="325" priority="239" stopIfTrue="1" operator="notEqual">
      <formula>""</formula>
    </cfRule>
  </conditionalFormatting>
  <conditionalFormatting sqref="J138">
    <cfRule type="cellIs" dxfId="324" priority="238" stopIfTrue="1" operator="notEqual">
      <formula>""</formula>
    </cfRule>
  </conditionalFormatting>
  <conditionalFormatting sqref="A138">
    <cfRule type="cellIs" dxfId="323" priority="237" stopIfTrue="1" operator="notEqual">
      <formula>""</formula>
    </cfRule>
  </conditionalFormatting>
  <conditionalFormatting sqref="H138">
    <cfRule type="cellIs" dxfId="322" priority="236" stopIfTrue="1" operator="notEqual">
      <formula>""</formula>
    </cfRule>
  </conditionalFormatting>
  <conditionalFormatting sqref="I138">
    <cfRule type="cellIs" dxfId="321" priority="235" stopIfTrue="1" operator="notEqual">
      <formula>""</formula>
    </cfRule>
  </conditionalFormatting>
  <conditionalFormatting sqref="F141:G141">
    <cfRule type="cellIs" dxfId="320" priority="234" stopIfTrue="1" operator="notEqual">
      <formula>""</formula>
    </cfRule>
  </conditionalFormatting>
  <conditionalFormatting sqref="B141:E141">
    <cfRule type="cellIs" dxfId="319" priority="233" stopIfTrue="1" operator="notEqual">
      <formula>""</formula>
    </cfRule>
  </conditionalFormatting>
  <conditionalFormatting sqref="J141">
    <cfRule type="cellIs" dxfId="318" priority="232" stopIfTrue="1" operator="notEqual">
      <formula>""</formula>
    </cfRule>
  </conditionalFormatting>
  <conditionalFormatting sqref="A141">
    <cfRule type="cellIs" dxfId="317" priority="231" stopIfTrue="1" operator="notEqual">
      <formula>""</formula>
    </cfRule>
  </conditionalFormatting>
  <conditionalFormatting sqref="H141">
    <cfRule type="cellIs" dxfId="316" priority="230" stopIfTrue="1" operator="notEqual">
      <formula>""</formula>
    </cfRule>
  </conditionalFormatting>
  <conditionalFormatting sqref="I141">
    <cfRule type="cellIs" dxfId="315" priority="229" stopIfTrue="1" operator="notEqual">
      <formula>""</formula>
    </cfRule>
  </conditionalFormatting>
  <conditionalFormatting sqref="F144:G144">
    <cfRule type="cellIs" dxfId="314" priority="228" stopIfTrue="1" operator="notEqual">
      <formula>""</formula>
    </cfRule>
  </conditionalFormatting>
  <conditionalFormatting sqref="B144:E144">
    <cfRule type="cellIs" dxfId="313" priority="227" stopIfTrue="1" operator="notEqual">
      <formula>""</formula>
    </cfRule>
  </conditionalFormatting>
  <conditionalFormatting sqref="J144">
    <cfRule type="cellIs" dxfId="312" priority="226" stopIfTrue="1" operator="notEqual">
      <formula>""</formula>
    </cfRule>
  </conditionalFormatting>
  <conditionalFormatting sqref="A144">
    <cfRule type="cellIs" dxfId="311" priority="225" stopIfTrue="1" operator="notEqual">
      <formula>""</formula>
    </cfRule>
  </conditionalFormatting>
  <conditionalFormatting sqref="H144">
    <cfRule type="cellIs" dxfId="310" priority="224" stopIfTrue="1" operator="notEqual">
      <formula>""</formula>
    </cfRule>
  </conditionalFormatting>
  <conditionalFormatting sqref="I144">
    <cfRule type="cellIs" dxfId="309" priority="223" stopIfTrue="1" operator="notEqual">
      <formula>""</formula>
    </cfRule>
  </conditionalFormatting>
  <conditionalFormatting sqref="F147:G147">
    <cfRule type="cellIs" dxfId="308" priority="222" stopIfTrue="1" operator="notEqual">
      <formula>""</formula>
    </cfRule>
  </conditionalFormatting>
  <conditionalFormatting sqref="B147:E147">
    <cfRule type="cellIs" dxfId="307" priority="221" stopIfTrue="1" operator="notEqual">
      <formula>""</formula>
    </cfRule>
  </conditionalFormatting>
  <conditionalFormatting sqref="J147">
    <cfRule type="cellIs" dxfId="306" priority="220" stopIfTrue="1" operator="notEqual">
      <formula>""</formula>
    </cfRule>
  </conditionalFormatting>
  <conditionalFormatting sqref="A147">
    <cfRule type="cellIs" dxfId="305" priority="219" stopIfTrue="1" operator="notEqual">
      <formula>""</formula>
    </cfRule>
  </conditionalFormatting>
  <conditionalFormatting sqref="H147">
    <cfRule type="cellIs" dxfId="304" priority="218" stopIfTrue="1" operator="notEqual">
      <formula>""</formula>
    </cfRule>
  </conditionalFormatting>
  <conditionalFormatting sqref="I147">
    <cfRule type="cellIs" dxfId="303" priority="217" stopIfTrue="1" operator="notEqual">
      <formula>""</formula>
    </cfRule>
  </conditionalFormatting>
  <conditionalFormatting sqref="F150:G150">
    <cfRule type="cellIs" dxfId="302" priority="216" stopIfTrue="1" operator="notEqual">
      <formula>""</formula>
    </cfRule>
  </conditionalFormatting>
  <conditionalFormatting sqref="B150:E150">
    <cfRule type="cellIs" dxfId="301" priority="215" stopIfTrue="1" operator="notEqual">
      <formula>""</formula>
    </cfRule>
  </conditionalFormatting>
  <conditionalFormatting sqref="J150">
    <cfRule type="cellIs" dxfId="300" priority="214" stopIfTrue="1" operator="notEqual">
      <formula>""</formula>
    </cfRule>
  </conditionalFormatting>
  <conditionalFormatting sqref="A150">
    <cfRule type="cellIs" dxfId="299" priority="213" stopIfTrue="1" operator="notEqual">
      <formula>""</formula>
    </cfRule>
  </conditionalFormatting>
  <conditionalFormatting sqref="H150">
    <cfRule type="cellIs" dxfId="298" priority="212" stopIfTrue="1" operator="notEqual">
      <formula>""</formula>
    </cfRule>
  </conditionalFormatting>
  <conditionalFormatting sqref="I150">
    <cfRule type="cellIs" dxfId="297" priority="211" stopIfTrue="1" operator="notEqual">
      <formula>""</formula>
    </cfRule>
  </conditionalFormatting>
  <conditionalFormatting sqref="F152:G152">
    <cfRule type="cellIs" dxfId="296" priority="210" stopIfTrue="1" operator="notEqual">
      <formula>""</formula>
    </cfRule>
  </conditionalFormatting>
  <conditionalFormatting sqref="B152:E152">
    <cfRule type="cellIs" dxfId="295" priority="209" stopIfTrue="1" operator="notEqual">
      <formula>""</formula>
    </cfRule>
  </conditionalFormatting>
  <conditionalFormatting sqref="J152">
    <cfRule type="cellIs" dxfId="294" priority="208" stopIfTrue="1" operator="notEqual">
      <formula>""</formula>
    </cfRule>
  </conditionalFormatting>
  <conditionalFormatting sqref="A152">
    <cfRule type="cellIs" dxfId="293" priority="207" stopIfTrue="1" operator="notEqual">
      <formula>""</formula>
    </cfRule>
  </conditionalFormatting>
  <conditionalFormatting sqref="H152">
    <cfRule type="cellIs" dxfId="292" priority="206" stopIfTrue="1" operator="notEqual">
      <formula>""</formula>
    </cfRule>
  </conditionalFormatting>
  <conditionalFormatting sqref="I152">
    <cfRule type="cellIs" dxfId="291" priority="205" stopIfTrue="1" operator="notEqual">
      <formula>""</formula>
    </cfRule>
  </conditionalFormatting>
  <conditionalFormatting sqref="F154:G154">
    <cfRule type="cellIs" dxfId="290" priority="204" stopIfTrue="1" operator="notEqual">
      <formula>""</formula>
    </cfRule>
  </conditionalFormatting>
  <conditionalFormatting sqref="B154:E154">
    <cfRule type="cellIs" dxfId="289" priority="203" stopIfTrue="1" operator="notEqual">
      <formula>""</formula>
    </cfRule>
  </conditionalFormatting>
  <conditionalFormatting sqref="J154">
    <cfRule type="cellIs" dxfId="288" priority="202" stopIfTrue="1" operator="notEqual">
      <formula>""</formula>
    </cfRule>
  </conditionalFormatting>
  <conditionalFormatting sqref="A154">
    <cfRule type="cellIs" dxfId="287" priority="201" stopIfTrue="1" operator="notEqual">
      <formula>""</formula>
    </cfRule>
  </conditionalFormatting>
  <conditionalFormatting sqref="H154">
    <cfRule type="cellIs" dxfId="286" priority="200" stopIfTrue="1" operator="notEqual">
      <formula>""</formula>
    </cfRule>
  </conditionalFormatting>
  <conditionalFormatting sqref="I154">
    <cfRule type="cellIs" dxfId="285" priority="199" stopIfTrue="1" operator="notEqual">
      <formula>""</formula>
    </cfRule>
  </conditionalFormatting>
  <conditionalFormatting sqref="F157:G157">
    <cfRule type="cellIs" dxfId="284" priority="198" stopIfTrue="1" operator="notEqual">
      <formula>""</formula>
    </cfRule>
  </conditionalFormatting>
  <conditionalFormatting sqref="B157:E157">
    <cfRule type="cellIs" dxfId="283" priority="197" stopIfTrue="1" operator="notEqual">
      <formula>""</formula>
    </cfRule>
  </conditionalFormatting>
  <conditionalFormatting sqref="J157">
    <cfRule type="cellIs" dxfId="282" priority="196" stopIfTrue="1" operator="notEqual">
      <formula>""</formula>
    </cfRule>
  </conditionalFormatting>
  <conditionalFormatting sqref="A157">
    <cfRule type="cellIs" dxfId="281" priority="195" stopIfTrue="1" operator="notEqual">
      <formula>""</formula>
    </cfRule>
  </conditionalFormatting>
  <conditionalFormatting sqref="H157">
    <cfRule type="cellIs" dxfId="280" priority="194" stopIfTrue="1" operator="notEqual">
      <formula>""</formula>
    </cfRule>
  </conditionalFormatting>
  <conditionalFormatting sqref="I157">
    <cfRule type="cellIs" dxfId="279" priority="193" stopIfTrue="1" operator="notEqual">
      <formula>""</formula>
    </cfRule>
  </conditionalFormatting>
  <conditionalFormatting sqref="F159:G159">
    <cfRule type="cellIs" dxfId="278" priority="192" stopIfTrue="1" operator="notEqual">
      <formula>""</formula>
    </cfRule>
  </conditionalFormatting>
  <conditionalFormatting sqref="B159:E159">
    <cfRule type="cellIs" dxfId="277" priority="191" stopIfTrue="1" operator="notEqual">
      <formula>""</formula>
    </cfRule>
  </conditionalFormatting>
  <conditionalFormatting sqref="J159">
    <cfRule type="cellIs" dxfId="276" priority="190" stopIfTrue="1" operator="notEqual">
      <formula>""</formula>
    </cfRule>
  </conditionalFormatting>
  <conditionalFormatting sqref="A159">
    <cfRule type="cellIs" dxfId="275" priority="189" stopIfTrue="1" operator="notEqual">
      <formula>""</formula>
    </cfRule>
  </conditionalFormatting>
  <conditionalFormatting sqref="H159">
    <cfRule type="cellIs" dxfId="274" priority="188" stopIfTrue="1" operator="notEqual">
      <formula>""</formula>
    </cfRule>
  </conditionalFormatting>
  <conditionalFormatting sqref="I159">
    <cfRule type="cellIs" dxfId="273" priority="187" stopIfTrue="1" operator="notEqual">
      <formula>""</formula>
    </cfRule>
  </conditionalFormatting>
  <conditionalFormatting sqref="F161:G161">
    <cfRule type="cellIs" dxfId="272" priority="186" stopIfTrue="1" operator="notEqual">
      <formula>""</formula>
    </cfRule>
  </conditionalFormatting>
  <conditionalFormatting sqref="B161:E161">
    <cfRule type="cellIs" dxfId="271" priority="185" stopIfTrue="1" operator="notEqual">
      <formula>""</formula>
    </cfRule>
  </conditionalFormatting>
  <conditionalFormatting sqref="J161">
    <cfRule type="cellIs" dxfId="270" priority="184" stopIfTrue="1" operator="notEqual">
      <formula>""</formula>
    </cfRule>
  </conditionalFormatting>
  <conditionalFormatting sqref="A161">
    <cfRule type="cellIs" dxfId="269" priority="183" stopIfTrue="1" operator="notEqual">
      <formula>""</formula>
    </cfRule>
  </conditionalFormatting>
  <conditionalFormatting sqref="H161">
    <cfRule type="cellIs" dxfId="268" priority="182" stopIfTrue="1" operator="notEqual">
      <formula>""</formula>
    </cfRule>
  </conditionalFormatting>
  <conditionalFormatting sqref="I161">
    <cfRule type="cellIs" dxfId="267" priority="181" stopIfTrue="1" operator="notEqual">
      <formula>""</formula>
    </cfRule>
  </conditionalFormatting>
  <conditionalFormatting sqref="F163:G163">
    <cfRule type="cellIs" dxfId="266" priority="180" stopIfTrue="1" operator="notEqual">
      <formula>""</formula>
    </cfRule>
  </conditionalFormatting>
  <conditionalFormatting sqref="B163:E163">
    <cfRule type="cellIs" dxfId="265" priority="179" stopIfTrue="1" operator="notEqual">
      <formula>""</formula>
    </cfRule>
  </conditionalFormatting>
  <conditionalFormatting sqref="J163">
    <cfRule type="cellIs" dxfId="264" priority="178" stopIfTrue="1" operator="notEqual">
      <formula>""</formula>
    </cfRule>
  </conditionalFormatting>
  <conditionalFormatting sqref="A163">
    <cfRule type="cellIs" dxfId="263" priority="177" stopIfTrue="1" operator="notEqual">
      <formula>""</formula>
    </cfRule>
  </conditionalFormatting>
  <conditionalFormatting sqref="H163">
    <cfRule type="cellIs" dxfId="262" priority="176" stopIfTrue="1" operator="notEqual">
      <formula>""</formula>
    </cfRule>
  </conditionalFormatting>
  <conditionalFormatting sqref="I163">
    <cfRule type="cellIs" dxfId="261" priority="175" stopIfTrue="1" operator="notEqual">
      <formula>""</formula>
    </cfRule>
  </conditionalFormatting>
  <conditionalFormatting sqref="F165:G165">
    <cfRule type="cellIs" dxfId="260" priority="174" stopIfTrue="1" operator="notEqual">
      <formula>""</formula>
    </cfRule>
  </conditionalFormatting>
  <conditionalFormatting sqref="B165:E165">
    <cfRule type="cellIs" dxfId="259" priority="173" stopIfTrue="1" operator="notEqual">
      <formula>""</formula>
    </cfRule>
  </conditionalFormatting>
  <conditionalFormatting sqref="J165">
    <cfRule type="cellIs" dxfId="258" priority="172" stopIfTrue="1" operator="notEqual">
      <formula>""</formula>
    </cfRule>
  </conditionalFormatting>
  <conditionalFormatting sqref="A165">
    <cfRule type="cellIs" dxfId="257" priority="171" stopIfTrue="1" operator="notEqual">
      <formula>""</formula>
    </cfRule>
  </conditionalFormatting>
  <conditionalFormatting sqref="H165">
    <cfRule type="cellIs" dxfId="256" priority="170" stopIfTrue="1" operator="notEqual">
      <formula>""</formula>
    </cfRule>
  </conditionalFormatting>
  <conditionalFormatting sqref="I165">
    <cfRule type="cellIs" dxfId="255" priority="169" stopIfTrue="1" operator="notEqual">
      <formula>""</formula>
    </cfRule>
  </conditionalFormatting>
  <conditionalFormatting sqref="F168:G168">
    <cfRule type="cellIs" dxfId="254" priority="168" stopIfTrue="1" operator="notEqual">
      <formula>""</formula>
    </cfRule>
  </conditionalFormatting>
  <conditionalFormatting sqref="B168:E168">
    <cfRule type="cellIs" dxfId="253" priority="167" stopIfTrue="1" operator="notEqual">
      <formula>""</formula>
    </cfRule>
  </conditionalFormatting>
  <conditionalFormatting sqref="J168">
    <cfRule type="cellIs" dxfId="252" priority="166" stopIfTrue="1" operator="notEqual">
      <formula>""</formula>
    </cfRule>
  </conditionalFormatting>
  <conditionalFormatting sqref="A168">
    <cfRule type="cellIs" dxfId="251" priority="165" stopIfTrue="1" operator="notEqual">
      <formula>""</formula>
    </cfRule>
  </conditionalFormatting>
  <conditionalFormatting sqref="H168">
    <cfRule type="cellIs" dxfId="250" priority="164" stopIfTrue="1" operator="notEqual">
      <formula>""</formula>
    </cfRule>
  </conditionalFormatting>
  <conditionalFormatting sqref="I168">
    <cfRule type="cellIs" dxfId="249" priority="163" stopIfTrue="1" operator="notEqual">
      <formula>""</formula>
    </cfRule>
  </conditionalFormatting>
  <conditionalFormatting sqref="F170:G170">
    <cfRule type="cellIs" dxfId="248" priority="162" stopIfTrue="1" operator="notEqual">
      <formula>""</formula>
    </cfRule>
  </conditionalFormatting>
  <conditionalFormatting sqref="B170:E170">
    <cfRule type="cellIs" dxfId="247" priority="161" stopIfTrue="1" operator="notEqual">
      <formula>""</formula>
    </cfRule>
  </conditionalFormatting>
  <conditionalFormatting sqref="J170">
    <cfRule type="cellIs" dxfId="246" priority="160" stopIfTrue="1" operator="notEqual">
      <formula>""</formula>
    </cfRule>
  </conditionalFormatting>
  <conditionalFormatting sqref="A170">
    <cfRule type="cellIs" dxfId="245" priority="159" stopIfTrue="1" operator="notEqual">
      <formula>""</formula>
    </cfRule>
  </conditionalFormatting>
  <conditionalFormatting sqref="H170">
    <cfRule type="cellIs" dxfId="244" priority="158" stopIfTrue="1" operator="notEqual">
      <formula>""</formula>
    </cfRule>
  </conditionalFormatting>
  <conditionalFormatting sqref="I170">
    <cfRule type="cellIs" dxfId="243" priority="157" stopIfTrue="1" operator="notEqual">
      <formula>""</formula>
    </cfRule>
  </conditionalFormatting>
  <conditionalFormatting sqref="F173:G173">
    <cfRule type="cellIs" dxfId="242" priority="156" stopIfTrue="1" operator="notEqual">
      <formula>""</formula>
    </cfRule>
  </conditionalFormatting>
  <conditionalFormatting sqref="B173:E173">
    <cfRule type="cellIs" dxfId="241" priority="155" stopIfTrue="1" operator="notEqual">
      <formula>""</formula>
    </cfRule>
  </conditionalFormatting>
  <conditionalFormatting sqref="J173">
    <cfRule type="cellIs" dxfId="240" priority="154" stopIfTrue="1" operator="notEqual">
      <formula>""</formula>
    </cfRule>
  </conditionalFormatting>
  <conditionalFormatting sqref="A173">
    <cfRule type="cellIs" dxfId="239" priority="153" stopIfTrue="1" operator="notEqual">
      <formula>""</formula>
    </cfRule>
  </conditionalFormatting>
  <conditionalFormatting sqref="H173">
    <cfRule type="cellIs" dxfId="238" priority="152" stopIfTrue="1" operator="notEqual">
      <formula>""</formula>
    </cfRule>
  </conditionalFormatting>
  <conditionalFormatting sqref="I173">
    <cfRule type="cellIs" dxfId="237" priority="151" stopIfTrue="1" operator="notEqual">
      <formula>""</formula>
    </cfRule>
  </conditionalFormatting>
  <conditionalFormatting sqref="F175:G175">
    <cfRule type="cellIs" dxfId="236" priority="150" stopIfTrue="1" operator="notEqual">
      <formula>""</formula>
    </cfRule>
  </conditionalFormatting>
  <conditionalFormatting sqref="B175:E175">
    <cfRule type="cellIs" dxfId="235" priority="149" stopIfTrue="1" operator="notEqual">
      <formula>""</formula>
    </cfRule>
  </conditionalFormatting>
  <conditionalFormatting sqref="J175">
    <cfRule type="cellIs" dxfId="234" priority="148" stopIfTrue="1" operator="notEqual">
      <formula>""</formula>
    </cfRule>
  </conditionalFormatting>
  <conditionalFormatting sqref="A175">
    <cfRule type="cellIs" dxfId="233" priority="147" stopIfTrue="1" operator="notEqual">
      <formula>""</formula>
    </cfRule>
  </conditionalFormatting>
  <conditionalFormatting sqref="H175">
    <cfRule type="cellIs" dxfId="232" priority="146" stopIfTrue="1" operator="notEqual">
      <formula>""</formula>
    </cfRule>
  </conditionalFormatting>
  <conditionalFormatting sqref="I175">
    <cfRule type="cellIs" dxfId="231" priority="145" stopIfTrue="1" operator="notEqual">
      <formula>""</formula>
    </cfRule>
  </conditionalFormatting>
  <conditionalFormatting sqref="F178:G178">
    <cfRule type="cellIs" dxfId="230" priority="144" stopIfTrue="1" operator="notEqual">
      <formula>""</formula>
    </cfRule>
  </conditionalFormatting>
  <conditionalFormatting sqref="B178:E178">
    <cfRule type="cellIs" dxfId="229" priority="143" stopIfTrue="1" operator="notEqual">
      <formula>""</formula>
    </cfRule>
  </conditionalFormatting>
  <conditionalFormatting sqref="J178">
    <cfRule type="cellIs" dxfId="228" priority="142" stopIfTrue="1" operator="notEqual">
      <formula>""</formula>
    </cfRule>
  </conditionalFormatting>
  <conditionalFormatting sqref="A178">
    <cfRule type="cellIs" dxfId="227" priority="141" stopIfTrue="1" operator="notEqual">
      <formula>""</formula>
    </cfRule>
  </conditionalFormatting>
  <conditionalFormatting sqref="H178">
    <cfRule type="cellIs" dxfId="226" priority="140" stopIfTrue="1" operator="notEqual">
      <formula>""</formula>
    </cfRule>
  </conditionalFormatting>
  <conditionalFormatting sqref="I178">
    <cfRule type="cellIs" dxfId="225" priority="139" stopIfTrue="1" operator="notEqual">
      <formula>""</formula>
    </cfRule>
  </conditionalFormatting>
  <conditionalFormatting sqref="F180:G180">
    <cfRule type="cellIs" dxfId="224" priority="138" stopIfTrue="1" operator="notEqual">
      <formula>""</formula>
    </cfRule>
  </conditionalFormatting>
  <conditionalFormatting sqref="B180:E180">
    <cfRule type="cellIs" dxfId="223" priority="137" stopIfTrue="1" operator="notEqual">
      <formula>""</formula>
    </cfRule>
  </conditionalFormatting>
  <conditionalFormatting sqref="J180">
    <cfRule type="cellIs" dxfId="222" priority="136" stopIfTrue="1" operator="notEqual">
      <formula>""</formula>
    </cfRule>
  </conditionalFormatting>
  <conditionalFormatting sqref="A180">
    <cfRule type="cellIs" dxfId="221" priority="135" stopIfTrue="1" operator="notEqual">
      <formula>""</formula>
    </cfRule>
  </conditionalFormatting>
  <conditionalFormatting sqref="H180">
    <cfRule type="cellIs" dxfId="220" priority="134" stopIfTrue="1" operator="notEqual">
      <formula>""</formula>
    </cfRule>
  </conditionalFormatting>
  <conditionalFormatting sqref="I180">
    <cfRule type="cellIs" dxfId="219" priority="133" stopIfTrue="1" operator="notEqual">
      <formula>""</formula>
    </cfRule>
  </conditionalFormatting>
  <conditionalFormatting sqref="F183:G183">
    <cfRule type="cellIs" dxfId="218" priority="132" stopIfTrue="1" operator="notEqual">
      <formula>""</formula>
    </cfRule>
  </conditionalFormatting>
  <conditionalFormatting sqref="B183:E183">
    <cfRule type="cellIs" dxfId="217" priority="131" stopIfTrue="1" operator="notEqual">
      <formula>""</formula>
    </cfRule>
  </conditionalFormatting>
  <conditionalFormatting sqref="J183">
    <cfRule type="cellIs" dxfId="216" priority="130" stopIfTrue="1" operator="notEqual">
      <formula>""</formula>
    </cfRule>
  </conditionalFormatting>
  <conditionalFormatting sqref="A183">
    <cfRule type="cellIs" dxfId="215" priority="129" stopIfTrue="1" operator="notEqual">
      <formula>""</formula>
    </cfRule>
  </conditionalFormatting>
  <conditionalFormatting sqref="H183">
    <cfRule type="cellIs" dxfId="214" priority="128" stopIfTrue="1" operator="notEqual">
      <formula>""</formula>
    </cfRule>
  </conditionalFormatting>
  <conditionalFormatting sqref="I183">
    <cfRule type="cellIs" dxfId="213" priority="127" stopIfTrue="1" operator="notEqual">
      <formula>""</formula>
    </cfRule>
  </conditionalFormatting>
  <conditionalFormatting sqref="F237:G237">
    <cfRule type="cellIs" dxfId="212" priority="6" stopIfTrue="1" operator="notEqual">
      <formula>""</formula>
    </cfRule>
  </conditionalFormatting>
  <conditionalFormatting sqref="B237:E237">
    <cfRule type="cellIs" dxfId="211" priority="5" stopIfTrue="1" operator="notEqual">
      <formula>""</formula>
    </cfRule>
  </conditionalFormatting>
  <conditionalFormatting sqref="J237">
    <cfRule type="cellIs" dxfId="210" priority="4" stopIfTrue="1" operator="notEqual">
      <formula>""</formula>
    </cfRule>
  </conditionalFormatting>
  <conditionalFormatting sqref="A237">
    <cfRule type="cellIs" dxfId="209" priority="3" stopIfTrue="1" operator="notEqual">
      <formula>""</formula>
    </cfRule>
  </conditionalFormatting>
  <conditionalFormatting sqref="H237">
    <cfRule type="cellIs" dxfId="208" priority="2" stopIfTrue="1" operator="notEqual">
      <formula>""</formula>
    </cfRule>
  </conditionalFormatting>
  <conditionalFormatting sqref="I237">
    <cfRule type="cellIs" dxfId="207" priority="1" stopIfTrue="1" operator="notEqual">
      <formula>""</formula>
    </cfRule>
  </conditionalFormatting>
  <conditionalFormatting sqref="F188:G188 F185:G185">
    <cfRule type="cellIs" dxfId="206" priority="120" stopIfTrue="1" operator="notEqual">
      <formula>""</formula>
    </cfRule>
  </conditionalFormatting>
  <conditionalFormatting sqref="B188:E188 B185:E185">
    <cfRule type="cellIs" dxfId="205" priority="119" stopIfTrue="1" operator="notEqual">
      <formula>""</formula>
    </cfRule>
  </conditionalFormatting>
  <conditionalFormatting sqref="J188 J185">
    <cfRule type="cellIs" dxfId="204" priority="118" stopIfTrue="1" operator="notEqual">
      <formula>""</formula>
    </cfRule>
  </conditionalFormatting>
  <conditionalFormatting sqref="A188 A185">
    <cfRule type="cellIs" dxfId="203" priority="117" stopIfTrue="1" operator="notEqual">
      <formula>""</formula>
    </cfRule>
  </conditionalFormatting>
  <conditionalFormatting sqref="H188 H185">
    <cfRule type="cellIs" dxfId="202" priority="116" stopIfTrue="1" operator="notEqual">
      <formula>""</formula>
    </cfRule>
  </conditionalFormatting>
  <conditionalFormatting sqref="I188 I185">
    <cfRule type="cellIs" dxfId="201" priority="115" stopIfTrue="1" operator="notEqual">
      <formula>""</formula>
    </cfRule>
  </conditionalFormatting>
  <conditionalFormatting sqref="F191:G191">
    <cfRule type="cellIs" dxfId="200" priority="114" stopIfTrue="1" operator="notEqual">
      <formula>""</formula>
    </cfRule>
  </conditionalFormatting>
  <conditionalFormatting sqref="B191:E191">
    <cfRule type="cellIs" dxfId="199" priority="113" stopIfTrue="1" operator="notEqual">
      <formula>""</formula>
    </cfRule>
  </conditionalFormatting>
  <conditionalFormatting sqref="J191">
    <cfRule type="cellIs" dxfId="198" priority="112" stopIfTrue="1" operator="notEqual">
      <formula>""</formula>
    </cfRule>
  </conditionalFormatting>
  <conditionalFormatting sqref="A191">
    <cfRule type="cellIs" dxfId="197" priority="111" stopIfTrue="1" operator="notEqual">
      <formula>""</formula>
    </cfRule>
  </conditionalFormatting>
  <conditionalFormatting sqref="H191">
    <cfRule type="cellIs" dxfId="196" priority="110" stopIfTrue="1" operator="notEqual">
      <formula>""</formula>
    </cfRule>
  </conditionalFormatting>
  <conditionalFormatting sqref="I191">
    <cfRule type="cellIs" dxfId="195" priority="109" stopIfTrue="1" operator="notEqual">
      <formula>""</formula>
    </cfRule>
  </conditionalFormatting>
  <conditionalFormatting sqref="F194:G194">
    <cfRule type="cellIs" dxfId="194" priority="108" stopIfTrue="1" operator="notEqual">
      <formula>""</formula>
    </cfRule>
  </conditionalFormatting>
  <conditionalFormatting sqref="B194:E194">
    <cfRule type="cellIs" dxfId="193" priority="107" stopIfTrue="1" operator="notEqual">
      <formula>""</formula>
    </cfRule>
  </conditionalFormatting>
  <conditionalFormatting sqref="J194">
    <cfRule type="cellIs" dxfId="192" priority="106" stopIfTrue="1" operator="notEqual">
      <formula>""</formula>
    </cfRule>
  </conditionalFormatting>
  <conditionalFormatting sqref="A194">
    <cfRule type="cellIs" dxfId="191" priority="105" stopIfTrue="1" operator="notEqual">
      <formula>""</formula>
    </cfRule>
  </conditionalFormatting>
  <conditionalFormatting sqref="H194">
    <cfRule type="cellIs" dxfId="190" priority="104" stopIfTrue="1" operator="notEqual">
      <formula>""</formula>
    </cfRule>
  </conditionalFormatting>
  <conditionalFormatting sqref="I194">
    <cfRule type="cellIs" dxfId="189" priority="103" stopIfTrue="1" operator="notEqual">
      <formula>""</formula>
    </cfRule>
  </conditionalFormatting>
  <conditionalFormatting sqref="F197:G197">
    <cfRule type="cellIs" dxfId="188" priority="102" stopIfTrue="1" operator="notEqual">
      <formula>""</formula>
    </cfRule>
  </conditionalFormatting>
  <conditionalFormatting sqref="B197:E197">
    <cfRule type="cellIs" dxfId="187" priority="101" stopIfTrue="1" operator="notEqual">
      <formula>""</formula>
    </cfRule>
  </conditionalFormatting>
  <conditionalFormatting sqref="J197">
    <cfRule type="cellIs" dxfId="186" priority="100" stopIfTrue="1" operator="notEqual">
      <formula>""</formula>
    </cfRule>
  </conditionalFormatting>
  <conditionalFormatting sqref="A197">
    <cfRule type="cellIs" dxfId="185" priority="99" stopIfTrue="1" operator="notEqual">
      <formula>""</formula>
    </cfRule>
  </conditionalFormatting>
  <conditionalFormatting sqref="H197">
    <cfRule type="cellIs" dxfId="184" priority="98" stopIfTrue="1" operator="notEqual">
      <formula>""</formula>
    </cfRule>
  </conditionalFormatting>
  <conditionalFormatting sqref="I197">
    <cfRule type="cellIs" dxfId="183" priority="97" stopIfTrue="1" operator="notEqual">
      <formula>""</formula>
    </cfRule>
  </conditionalFormatting>
  <conditionalFormatting sqref="F199:G199">
    <cfRule type="cellIs" dxfId="182" priority="96" stopIfTrue="1" operator="notEqual">
      <formula>""</formula>
    </cfRule>
  </conditionalFormatting>
  <conditionalFormatting sqref="B199:E199">
    <cfRule type="cellIs" dxfId="181" priority="95" stopIfTrue="1" operator="notEqual">
      <formula>""</formula>
    </cfRule>
  </conditionalFormatting>
  <conditionalFormatting sqref="J199">
    <cfRule type="cellIs" dxfId="180" priority="94" stopIfTrue="1" operator="notEqual">
      <formula>""</formula>
    </cfRule>
  </conditionalFormatting>
  <conditionalFormatting sqref="A199">
    <cfRule type="cellIs" dxfId="179" priority="93" stopIfTrue="1" operator="notEqual">
      <formula>""</formula>
    </cfRule>
  </conditionalFormatting>
  <conditionalFormatting sqref="H199">
    <cfRule type="cellIs" dxfId="178" priority="92" stopIfTrue="1" operator="notEqual">
      <formula>""</formula>
    </cfRule>
  </conditionalFormatting>
  <conditionalFormatting sqref="I199">
    <cfRule type="cellIs" dxfId="177" priority="91" stopIfTrue="1" operator="notEqual">
      <formula>""</formula>
    </cfRule>
  </conditionalFormatting>
  <conditionalFormatting sqref="F202:G202">
    <cfRule type="cellIs" dxfId="176" priority="90" stopIfTrue="1" operator="notEqual">
      <formula>""</formula>
    </cfRule>
  </conditionalFormatting>
  <conditionalFormatting sqref="B202:E202">
    <cfRule type="cellIs" dxfId="175" priority="89" stopIfTrue="1" operator="notEqual">
      <formula>""</formula>
    </cfRule>
  </conditionalFormatting>
  <conditionalFormatting sqref="J202">
    <cfRule type="cellIs" dxfId="174" priority="88" stopIfTrue="1" operator="notEqual">
      <formula>""</formula>
    </cfRule>
  </conditionalFormatting>
  <conditionalFormatting sqref="A202">
    <cfRule type="cellIs" dxfId="173" priority="87" stopIfTrue="1" operator="notEqual">
      <formula>""</formula>
    </cfRule>
  </conditionalFormatting>
  <conditionalFormatting sqref="H202">
    <cfRule type="cellIs" dxfId="172" priority="86" stopIfTrue="1" operator="notEqual">
      <formula>""</formula>
    </cfRule>
  </conditionalFormatting>
  <conditionalFormatting sqref="I202">
    <cfRule type="cellIs" dxfId="171" priority="85" stopIfTrue="1" operator="notEqual">
      <formula>""</formula>
    </cfRule>
  </conditionalFormatting>
  <conditionalFormatting sqref="F208:G208 F205:G205">
    <cfRule type="cellIs" dxfId="170" priority="78" stopIfTrue="1" operator="notEqual">
      <formula>""</formula>
    </cfRule>
  </conditionalFormatting>
  <conditionalFormatting sqref="B208:E208 B205:E205">
    <cfRule type="cellIs" dxfId="169" priority="77" stopIfTrue="1" operator="notEqual">
      <formula>""</formula>
    </cfRule>
  </conditionalFormatting>
  <conditionalFormatting sqref="J208 J205">
    <cfRule type="cellIs" dxfId="168" priority="76" stopIfTrue="1" operator="notEqual">
      <formula>""</formula>
    </cfRule>
  </conditionalFormatting>
  <conditionalFormatting sqref="A208 A205">
    <cfRule type="cellIs" dxfId="167" priority="75" stopIfTrue="1" operator="notEqual">
      <formula>""</formula>
    </cfRule>
  </conditionalFormatting>
  <conditionalFormatting sqref="H208 H205">
    <cfRule type="cellIs" dxfId="166" priority="74" stopIfTrue="1" operator="notEqual">
      <formula>""</formula>
    </cfRule>
  </conditionalFormatting>
  <conditionalFormatting sqref="I208 I205">
    <cfRule type="cellIs" dxfId="165" priority="73" stopIfTrue="1" operator="notEqual">
      <formula>""</formula>
    </cfRule>
  </conditionalFormatting>
  <conditionalFormatting sqref="F210:G210">
    <cfRule type="cellIs" dxfId="164" priority="72" stopIfTrue="1" operator="notEqual">
      <formula>""</formula>
    </cfRule>
  </conditionalFormatting>
  <conditionalFormatting sqref="B210:E210">
    <cfRule type="cellIs" dxfId="163" priority="71" stopIfTrue="1" operator="notEqual">
      <formula>""</formula>
    </cfRule>
  </conditionalFormatting>
  <conditionalFormatting sqref="J210">
    <cfRule type="cellIs" dxfId="162" priority="70" stopIfTrue="1" operator="notEqual">
      <formula>""</formula>
    </cfRule>
  </conditionalFormatting>
  <conditionalFormatting sqref="A210">
    <cfRule type="cellIs" dxfId="161" priority="69" stopIfTrue="1" operator="notEqual">
      <formula>""</formula>
    </cfRule>
  </conditionalFormatting>
  <conditionalFormatting sqref="H210">
    <cfRule type="cellIs" dxfId="160" priority="68" stopIfTrue="1" operator="notEqual">
      <formula>""</formula>
    </cfRule>
  </conditionalFormatting>
  <conditionalFormatting sqref="I210">
    <cfRule type="cellIs" dxfId="159" priority="67" stopIfTrue="1" operator="notEqual">
      <formula>""</formula>
    </cfRule>
  </conditionalFormatting>
  <conditionalFormatting sqref="F212:G212">
    <cfRule type="cellIs" dxfId="158" priority="66" stopIfTrue="1" operator="notEqual">
      <formula>""</formula>
    </cfRule>
  </conditionalFormatting>
  <conditionalFormatting sqref="B212:E212">
    <cfRule type="cellIs" dxfId="157" priority="65" stopIfTrue="1" operator="notEqual">
      <formula>""</formula>
    </cfRule>
  </conditionalFormatting>
  <conditionalFormatting sqref="J212">
    <cfRule type="cellIs" dxfId="156" priority="64" stopIfTrue="1" operator="notEqual">
      <formula>""</formula>
    </cfRule>
  </conditionalFormatting>
  <conditionalFormatting sqref="A212">
    <cfRule type="cellIs" dxfId="155" priority="63" stopIfTrue="1" operator="notEqual">
      <formula>""</formula>
    </cfRule>
  </conditionalFormatting>
  <conditionalFormatting sqref="H212">
    <cfRule type="cellIs" dxfId="154" priority="62" stopIfTrue="1" operator="notEqual">
      <formula>""</formula>
    </cfRule>
  </conditionalFormatting>
  <conditionalFormatting sqref="I212">
    <cfRule type="cellIs" dxfId="153" priority="61" stopIfTrue="1" operator="notEqual">
      <formula>""</formula>
    </cfRule>
  </conditionalFormatting>
  <conditionalFormatting sqref="F215:G215">
    <cfRule type="cellIs" dxfId="152" priority="60" stopIfTrue="1" operator="notEqual">
      <formula>""</formula>
    </cfRule>
  </conditionalFormatting>
  <conditionalFormatting sqref="B215:E215">
    <cfRule type="cellIs" dxfId="151" priority="59" stopIfTrue="1" operator="notEqual">
      <formula>""</formula>
    </cfRule>
  </conditionalFormatting>
  <conditionalFormatting sqref="J215">
    <cfRule type="cellIs" dxfId="150" priority="58" stopIfTrue="1" operator="notEqual">
      <formula>""</formula>
    </cfRule>
  </conditionalFormatting>
  <conditionalFormatting sqref="A215">
    <cfRule type="cellIs" dxfId="149" priority="57" stopIfTrue="1" operator="notEqual">
      <formula>""</formula>
    </cfRule>
  </conditionalFormatting>
  <conditionalFormatting sqref="H215">
    <cfRule type="cellIs" dxfId="148" priority="56" stopIfTrue="1" operator="notEqual">
      <formula>""</formula>
    </cfRule>
  </conditionalFormatting>
  <conditionalFormatting sqref="I215">
    <cfRule type="cellIs" dxfId="147" priority="55" stopIfTrue="1" operator="notEqual">
      <formula>""</formula>
    </cfRule>
  </conditionalFormatting>
  <conditionalFormatting sqref="F217:G217">
    <cfRule type="cellIs" dxfId="146" priority="54" stopIfTrue="1" operator="notEqual">
      <formula>""</formula>
    </cfRule>
  </conditionalFormatting>
  <conditionalFormatting sqref="B217:E217">
    <cfRule type="cellIs" dxfId="145" priority="53" stopIfTrue="1" operator="notEqual">
      <formula>""</formula>
    </cfRule>
  </conditionalFormatting>
  <conditionalFormatting sqref="J217">
    <cfRule type="cellIs" dxfId="144" priority="52" stopIfTrue="1" operator="notEqual">
      <formula>""</formula>
    </cfRule>
  </conditionalFormatting>
  <conditionalFormatting sqref="A217">
    <cfRule type="cellIs" dxfId="143" priority="51" stopIfTrue="1" operator="notEqual">
      <formula>""</formula>
    </cfRule>
  </conditionalFormatting>
  <conditionalFormatting sqref="H217">
    <cfRule type="cellIs" dxfId="142" priority="50" stopIfTrue="1" operator="notEqual">
      <formula>""</formula>
    </cfRule>
  </conditionalFormatting>
  <conditionalFormatting sqref="I217">
    <cfRule type="cellIs" dxfId="141" priority="49" stopIfTrue="1" operator="notEqual">
      <formula>""</formula>
    </cfRule>
  </conditionalFormatting>
  <conditionalFormatting sqref="F219:G219">
    <cfRule type="cellIs" dxfId="140" priority="48" stopIfTrue="1" operator="notEqual">
      <formula>""</formula>
    </cfRule>
  </conditionalFormatting>
  <conditionalFormatting sqref="B219:E219">
    <cfRule type="cellIs" dxfId="139" priority="47" stopIfTrue="1" operator="notEqual">
      <formula>""</formula>
    </cfRule>
  </conditionalFormatting>
  <conditionalFormatting sqref="J219">
    <cfRule type="cellIs" dxfId="138" priority="46" stopIfTrue="1" operator="notEqual">
      <formula>""</formula>
    </cfRule>
  </conditionalFormatting>
  <conditionalFormatting sqref="A219">
    <cfRule type="cellIs" dxfId="137" priority="45" stopIfTrue="1" operator="notEqual">
      <formula>""</formula>
    </cfRule>
  </conditionalFormatting>
  <conditionalFormatting sqref="H219">
    <cfRule type="cellIs" dxfId="136" priority="44" stopIfTrue="1" operator="notEqual">
      <formula>""</formula>
    </cfRule>
  </conditionalFormatting>
  <conditionalFormatting sqref="I219">
    <cfRule type="cellIs" dxfId="135" priority="43" stopIfTrue="1" operator="notEqual">
      <formula>""</formula>
    </cfRule>
  </conditionalFormatting>
  <conditionalFormatting sqref="F221:G221">
    <cfRule type="cellIs" dxfId="134" priority="42" stopIfTrue="1" operator="notEqual">
      <formula>""</formula>
    </cfRule>
  </conditionalFormatting>
  <conditionalFormatting sqref="B221:E221">
    <cfRule type="cellIs" dxfId="133" priority="41" stopIfTrue="1" operator="notEqual">
      <formula>""</formula>
    </cfRule>
  </conditionalFormatting>
  <conditionalFormatting sqref="J221">
    <cfRule type="cellIs" dxfId="132" priority="40" stopIfTrue="1" operator="notEqual">
      <formula>""</formula>
    </cfRule>
  </conditionalFormatting>
  <conditionalFormatting sqref="A221">
    <cfRule type="cellIs" dxfId="131" priority="39" stopIfTrue="1" operator="notEqual">
      <formula>""</formula>
    </cfRule>
  </conditionalFormatting>
  <conditionalFormatting sqref="H221">
    <cfRule type="cellIs" dxfId="130" priority="38" stopIfTrue="1" operator="notEqual">
      <formula>""</formula>
    </cfRule>
  </conditionalFormatting>
  <conditionalFormatting sqref="I221">
    <cfRule type="cellIs" dxfId="129" priority="37" stopIfTrue="1" operator="notEqual">
      <formula>""</formula>
    </cfRule>
  </conditionalFormatting>
  <conditionalFormatting sqref="F223:G223">
    <cfRule type="cellIs" dxfId="128" priority="36" stopIfTrue="1" operator="notEqual">
      <formula>""</formula>
    </cfRule>
  </conditionalFormatting>
  <conditionalFormatting sqref="B223:E223">
    <cfRule type="cellIs" dxfId="127" priority="35" stopIfTrue="1" operator="notEqual">
      <formula>""</formula>
    </cfRule>
  </conditionalFormatting>
  <conditionalFormatting sqref="J223">
    <cfRule type="cellIs" dxfId="126" priority="34" stopIfTrue="1" operator="notEqual">
      <formula>""</formula>
    </cfRule>
  </conditionalFormatting>
  <conditionalFormatting sqref="A223">
    <cfRule type="cellIs" dxfId="125" priority="33" stopIfTrue="1" operator="notEqual">
      <formula>""</formula>
    </cfRule>
  </conditionalFormatting>
  <conditionalFormatting sqref="H223">
    <cfRule type="cellIs" dxfId="124" priority="32" stopIfTrue="1" operator="notEqual">
      <formula>""</formula>
    </cfRule>
  </conditionalFormatting>
  <conditionalFormatting sqref="I223">
    <cfRule type="cellIs" dxfId="123" priority="31" stopIfTrue="1" operator="notEqual">
      <formula>""</formula>
    </cfRule>
  </conditionalFormatting>
  <conditionalFormatting sqref="F226:G226">
    <cfRule type="cellIs" dxfId="122" priority="30" stopIfTrue="1" operator="notEqual">
      <formula>""</formula>
    </cfRule>
  </conditionalFormatting>
  <conditionalFormatting sqref="B226:E226">
    <cfRule type="cellIs" dxfId="121" priority="29" stopIfTrue="1" operator="notEqual">
      <formula>""</formula>
    </cfRule>
  </conditionalFormatting>
  <conditionalFormatting sqref="J226">
    <cfRule type="cellIs" dxfId="120" priority="28" stopIfTrue="1" operator="notEqual">
      <formula>""</formula>
    </cfRule>
  </conditionalFormatting>
  <conditionalFormatting sqref="A226">
    <cfRule type="cellIs" dxfId="119" priority="27" stopIfTrue="1" operator="notEqual">
      <formula>""</formula>
    </cfRule>
  </conditionalFormatting>
  <conditionalFormatting sqref="H226">
    <cfRule type="cellIs" dxfId="118" priority="26" stopIfTrue="1" operator="notEqual">
      <formula>""</formula>
    </cfRule>
  </conditionalFormatting>
  <conditionalFormatting sqref="I226">
    <cfRule type="cellIs" dxfId="117" priority="25" stopIfTrue="1" operator="notEqual">
      <formula>""</formula>
    </cfRule>
  </conditionalFormatting>
  <conditionalFormatting sqref="F229:G229">
    <cfRule type="cellIs" dxfId="116" priority="24" stopIfTrue="1" operator="notEqual">
      <formula>""</formula>
    </cfRule>
  </conditionalFormatting>
  <conditionalFormatting sqref="B229:E229">
    <cfRule type="cellIs" dxfId="115" priority="23" stopIfTrue="1" operator="notEqual">
      <formula>""</formula>
    </cfRule>
  </conditionalFormatting>
  <conditionalFormatting sqref="J229">
    <cfRule type="cellIs" dxfId="114" priority="22" stopIfTrue="1" operator="notEqual">
      <formula>""</formula>
    </cfRule>
  </conditionalFormatting>
  <conditionalFormatting sqref="A229">
    <cfRule type="cellIs" dxfId="113" priority="21" stopIfTrue="1" operator="notEqual">
      <formula>""</formula>
    </cfRule>
  </conditionalFormatting>
  <conditionalFormatting sqref="H229">
    <cfRule type="cellIs" dxfId="112" priority="20" stopIfTrue="1" operator="notEqual">
      <formula>""</formula>
    </cfRule>
  </conditionalFormatting>
  <conditionalFormatting sqref="I229">
    <cfRule type="cellIs" dxfId="111" priority="19" stopIfTrue="1" operator="notEqual">
      <formula>""</formula>
    </cfRule>
  </conditionalFormatting>
  <conditionalFormatting sqref="F232:G232">
    <cfRule type="cellIs" dxfId="110" priority="18" stopIfTrue="1" operator="notEqual">
      <formula>""</formula>
    </cfRule>
  </conditionalFormatting>
  <conditionalFormatting sqref="B232:E232">
    <cfRule type="cellIs" dxfId="109" priority="17" stopIfTrue="1" operator="notEqual">
      <formula>""</formula>
    </cfRule>
  </conditionalFormatting>
  <conditionalFormatting sqref="J232">
    <cfRule type="cellIs" dxfId="108" priority="16" stopIfTrue="1" operator="notEqual">
      <formula>""</formula>
    </cfRule>
  </conditionalFormatting>
  <conditionalFormatting sqref="A232">
    <cfRule type="cellIs" dxfId="107" priority="15" stopIfTrue="1" operator="notEqual">
      <formula>""</formula>
    </cfRule>
  </conditionalFormatting>
  <conditionalFormatting sqref="H232">
    <cfRule type="cellIs" dxfId="106" priority="14" stopIfTrue="1" operator="notEqual">
      <formula>""</formula>
    </cfRule>
  </conditionalFormatting>
  <conditionalFormatting sqref="I232">
    <cfRule type="cellIs" dxfId="105" priority="13" stopIfTrue="1" operator="notEqual">
      <formula>""</formula>
    </cfRule>
  </conditionalFormatting>
  <conditionalFormatting sqref="F235:G235">
    <cfRule type="cellIs" dxfId="104" priority="12" stopIfTrue="1" operator="notEqual">
      <formula>""</formula>
    </cfRule>
  </conditionalFormatting>
  <conditionalFormatting sqref="B235:E235">
    <cfRule type="cellIs" dxfId="103" priority="11" stopIfTrue="1" operator="notEqual">
      <formula>""</formula>
    </cfRule>
  </conditionalFormatting>
  <conditionalFormatting sqref="J235">
    <cfRule type="cellIs" dxfId="102" priority="10" stopIfTrue="1" operator="notEqual">
      <formula>""</formula>
    </cfRule>
  </conditionalFormatting>
  <conditionalFormatting sqref="A235">
    <cfRule type="cellIs" dxfId="101" priority="9" stopIfTrue="1" operator="notEqual">
      <formula>""</formula>
    </cfRule>
  </conditionalFormatting>
  <conditionalFormatting sqref="H235">
    <cfRule type="cellIs" dxfId="100" priority="8" stopIfTrue="1" operator="notEqual">
      <formula>""</formula>
    </cfRule>
  </conditionalFormatting>
  <conditionalFormatting sqref="I235">
    <cfRule type="cellIs" dxfId="99" priority="7" stopIfTrue="1" operator="notEqual">
      <formula>""</formula>
    </cfRule>
  </conditionalFormatting>
  <dataValidations count="2">
    <dataValidation type="custom" allowBlank="1" showInputMessage="1" showErrorMessage="1" errorTitle="Achtung!" error="Betrag nur mit 2 (zwei) Dezimalstellen!!!" sqref="G237:G65536 G17 G19 G21 G23 G25 G28 G31 G33 G36 G38 G40 G43 G46 G48 G50 G52 G55 G57 G60 G63 G66 G68 G71 G74 G76 G79 G82 G85 G88 G91 G93 G96 G99 G101 G103 G106 G109 G112 G115 G118 G121 G123 G126 G128 G131 G134 G136 G138 G141 G144 G147 G150 G152 G154 G157 G159 G161 G163 G165 G168 G170 G173 G175 G178 G180 G183 G185 G188 G191 G194 G197 G199 G202 G205 G208 G210 G212 G215 G217 G219 G221 G223 G226 G229 G232 G235 F17:F65536" xr:uid="{00000000-0002-0000-0100-000000000000}">
      <formula1>F17=ROUND(F17,2)</formula1>
    </dataValidation>
    <dataValidation type="custom" allowBlank="1" showInputMessage="1" showErrorMessage="1" errorTitle="Attenzione!" error="Importo con solo 2 (due) posizioni decimali!!!" sqref="G18 G20 G22 G24 G26:G27 G29:G30 G32 G34:G35 G37 G39 G41:G42 G44:G45 G47 G49 G51 G53:G54 G56 G58:G59 G61:G62 G64:G65 G67 G69:G70 G72:G73 G75 G77:G78 G80:G81 G83:G84 G86:G87 G89:G90 G92 G94:G95 G97:G98 G100 G102 G104:G105 G107:G108 G110:G111 G113:G114 G116:G117 G119:G120 G122 G124:G125 G127 G129:G130 G132:G133 G135 G137 G139:G140 G142:G143 G145:G146 G148:G149 G151 G153 G155:G156 G158 G160 G162 G164 G166:G167 G169 G171:G172 G174 G176:G177 G179 G181:G182 G184 G186:G187 G189:G190 G192:G193 G195:G196 G198 G200:G201 G203:G204 G206:G207 G209 G211 G213:G214 G216 G218 G220 G222 G224:G225 G227:G228 G230:G231 G233:G234 G236" xr:uid="{00000000-0002-0000-0100-000001000000}">
      <formula1>G18=ROUND(G18,2)</formula1>
    </dataValidation>
  </dataValidations>
  <pageMargins left="0.7" right="0.7" top="0.78740157499999996" bottom="0.78740157499999996" header="0.3" footer="0.3"/>
  <pageSetup paperSize="9" scale="4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dimension ref="A1:K19"/>
  <sheetViews>
    <sheetView topLeftCell="A4" zoomScaleNormal="100" workbookViewId="0">
      <selection activeCell="D23" sqref="D23"/>
    </sheetView>
  </sheetViews>
  <sheetFormatPr defaultColWidth="11.42578125" defaultRowHeight="12.75" x14ac:dyDescent="0.2"/>
  <cols>
    <col min="1" max="1" width="5.5703125" customWidth="1"/>
    <col min="2" max="2" width="13" style="1" customWidth="1"/>
    <col min="3" max="3" width="2" style="1" bestFit="1" customWidth="1"/>
    <col min="4" max="4" width="57.7109375" style="1" customWidth="1"/>
    <col min="5" max="5" width="16.7109375" style="1" customWidth="1"/>
    <col min="6" max="6" width="15" style="82" customWidth="1"/>
    <col min="7" max="7" width="14.140625" style="82" customWidth="1"/>
    <col min="8" max="8" width="17" customWidth="1"/>
  </cols>
  <sheetData>
    <row r="1" spans="1:11" ht="15" customHeight="1" x14ac:dyDescent="0.25">
      <c r="A1" s="95" t="s">
        <v>277</v>
      </c>
      <c r="B1" s="96"/>
      <c r="C1" s="96"/>
      <c r="D1" s="96"/>
      <c r="E1" s="96"/>
      <c r="F1" s="96"/>
      <c r="G1" s="96"/>
      <c r="H1" s="96"/>
      <c r="I1" s="96"/>
      <c r="J1" s="97"/>
      <c r="K1" s="5"/>
    </row>
    <row r="2" spans="1:11" x14ac:dyDescent="0.2">
      <c r="A2" s="1"/>
      <c r="F2" s="1"/>
      <c r="G2" s="1"/>
    </row>
    <row r="3" spans="1:11" x14ac:dyDescent="0.2">
      <c r="A3" s="1"/>
      <c r="F3" s="1"/>
      <c r="G3" s="1"/>
    </row>
    <row r="4" spans="1:11" ht="15" x14ac:dyDescent="0.2">
      <c r="A4" s="22"/>
      <c r="B4" s="22"/>
      <c r="C4" s="22"/>
      <c r="D4" s="23" t="s">
        <v>267</v>
      </c>
      <c r="E4" s="24"/>
      <c r="F4" s="24"/>
      <c r="G4" s="24"/>
      <c r="H4" s="25"/>
    </row>
    <row r="5" spans="1:11" x14ac:dyDescent="0.2">
      <c r="A5" s="1"/>
      <c r="F5" s="1"/>
      <c r="G5" s="1"/>
      <c r="H5" s="1"/>
    </row>
    <row r="6" spans="1:11" x14ac:dyDescent="0.2">
      <c r="A6" s="22"/>
      <c r="B6" s="22"/>
      <c r="C6" s="22"/>
      <c r="D6" s="20" t="s">
        <v>268</v>
      </c>
      <c r="E6" s="21"/>
      <c r="F6" s="21"/>
      <c r="G6" s="21"/>
      <c r="H6" s="71">
        <f>SUM($H$17:$H$9788)</f>
        <v>0</v>
      </c>
    </row>
    <row r="7" spans="1:11" x14ac:dyDescent="0.2">
      <c r="A7" s="22"/>
      <c r="B7" s="22"/>
      <c r="C7" s="22"/>
      <c r="D7" s="129" t="s">
        <v>269</v>
      </c>
      <c r="E7" s="130"/>
      <c r="F7" s="130"/>
      <c r="G7" s="131"/>
      <c r="H7" s="71">
        <f>SUM(H6:H6)</f>
        <v>0</v>
      </c>
      <c r="I7" s="8"/>
      <c r="J7" s="8"/>
      <c r="K7" s="8"/>
    </row>
    <row r="8" spans="1:11" ht="12.75" customHeight="1" x14ac:dyDescent="0.2">
      <c r="A8" s="22"/>
      <c r="B8" s="22"/>
      <c r="C8" s="22"/>
      <c r="D8" s="20" t="s">
        <v>279</v>
      </c>
      <c r="E8" s="21"/>
      <c r="F8" s="21"/>
      <c r="G8" s="21"/>
      <c r="H8" s="71">
        <f>SUM(ANGEBOT!E11:E11)</f>
        <v>0</v>
      </c>
      <c r="I8" s="69"/>
      <c r="J8" s="69"/>
      <c r="K8" s="8"/>
    </row>
    <row r="9" spans="1:11" ht="12.75" customHeight="1" x14ac:dyDescent="0.2">
      <c r="B9" s="22"/>
      <c r="C9" s="22"/>
      <c r="D9" s="20" t="str">
        <f>IF(H9&lt;0,"Abschlag in %",IF(H9&gt;0,"Aufschlag in %",""))</f>
        <v/>
      </c>
      <c r="E9" s="21"/>
      <c r="F9" s="21"/>
      <c r="G9" s="67"/>
      <c r="H9" s="26">
        <f>IF(H8=0,0,(H7/H8)-1)</f>
        <v>0</v>
      </c>
      <c r="I9" s="8"/>
      <c r="J9" s="8"/>
      <c r="K9" s="8"/>
    </row>
    <row r="10" spans="1:11" x14ac:dyDescent="0.2">
      <c r="F10" s="1"/>
      <c r="G10" s="1"/>
    </row>
    <row r="11" spans="1:11" x14ac:dyDescent="0.2">
      <c r="F11" s="1"/>
      <c r="G11" s="1"/>
    </row>
    <row r="12" spans="1:11" x14ac:dyDescent="0.2">
      <c r="F12" s="1"/>
      <c r="G12" s="64"/>
      <c r="H12" s="1"/>
    </row>
    <row r="13" spans="1:11" x14ac:dyDescent="0.2">
      <c r="F13" s="1"/>
      <c r="G13" s="64"/>
      <c r="H13" s="75"/>
    </row>
    <row r="14" spans="1:11" x14ac:dyDescent="0.2">
      <c r="F14" s="1"/>
      <c r="G14" s="64"/>
      <c r="H14" s="75"/>
    </row>
    <row r="15" spans="1:11" ht="15" x14ac:dyDescent="0.25">
      <c r="A15" s="13"/>
      <c r="B15" s="3" t="s">
        <v>264</v>
      </c>
      <c r="C15" s="3"/>
      <c r="D15" s="3"/>
      <c r="E15" s="3"/>
      <c r="F15" s="3"/>
      <c r="G15" s="3"/>
    </row>
    <row r="16" spans="1:11" ht="48" x14ac:dyDescent="0.2">
      <c r="A16" s="14" t="s">
        <v>254</v>
      </c>
      <c r="B16" s="14" t="s">
        <v>255</v>
      </c>
      <c r="C16" s="14" t="s">
        <v>242</v>
      </c>
      <c r="D16" s="15" t="s">
        <v>241</v>
      </c>
      <c r="E16" s="14" t="s">
        <v>256</v>
      </c>
      <c r="F16" s="14" t="s">
        <v>257</v>
      </c>
      <c r="G16" s="14" t="s">
        <v>258</v>
      </c>
      <c r="H16" s="14" t="s">
        <v>265</v>
      </c>
      <c r="I16" s="16" t="s">
        <v>266</v>
      </c>
      <c r="J16" s="17" t="s">
        <v>261</v>
      </c>
    </row>
    <row r="17" spans="1:10" x14ac:dyDescent="0.2">
      <c r="A17" s="46" t="str">
        <f ca="1">+IF(NOT(ISBLANK(INDIRECT("e"&amp;ROW()))),MAX(INDIRECT("a$16:A"&amp;ROW()-1))+1,"")</f>
        <v/>
      </c>
      <c r="B17" s="77"/>
      <c r="C17" s="77"/>
      <c r="D17" s="78"/>
      <c r="E17" s="33"/>
      <c r="F17" s="80"/>
      <c r="G17" s="80"/>
      <c r="H17" s="70" t="str">
        <f>+IF(AND(F17="",G17=""),"",ROUND(F17*G17,2))</f>
        <v/>
      </c>
      <c r="I17" s="74" t="str">
        <f>IF(E17&lt;&gt;"","P","")</f>
        <v/>
      </c>
      <c r="J17" s="39"/>
    </row>
    <row r="18" spans="1:10" x14ac:dyDescent="0.2">
      <c r="A18" s="46" t="str">
        <f t="shared" ref="A18:A19" ca="1" si="0">+IF(NOT(ISBLANK(INDIRECT("e"&amp;ROW()))),MAX(INDIRECT("a$16:A"&amp;ROW()-1))+1,"")</f>
        <v/>
      </c>
      <c r="B18" s="77"/>
      <c r="C18" s="77"/>
      <c r="D18" s="78"/>
      <c r="E18" s="33"/>
      <c r="F18" s="80"/>
      <c r="G18" s="80"/>
      <c r="H18" s="70" t="str">
        <f t="shared" ref="H18:H19" si="1">+IF(AND(F18="",G18=""),"",ROUND(F18*G18,2))</f>
        <v/>
      </c>
      <c r="I18" s="74" t="str">
        <f t="shared" ref="I18:I19" si="2">IF(E18&lt;&gt;"","P","")</f>
        <v/>
      </c>
      <c r="J18" s="39"/>
    </row>
    <row r="19" spans="1:10" x14ac:dyDescent="0.2">
      <c r="A19" s="46" t="str">
        <f t="shared" ca="1" si="0"/>
        <v/>
      </c>
      <c r="B19" s="77"/>
      <c r="C19" s="77"/>
      <c r="D19" s="78"/>
      <c r="E19" s="33"/>
      <c r="F19" s="80"/>
      <c r="G19" s="80"/>
      <c r="H19" s="70" t="str">
        <f t="shared" si="1"/>
        <v/>
      </c>
      <c r="I19" s="74" t="str">
        <f t="shared" si="2"/>
        <v/>
      </c>
      <c r="J19" s="39"/>
    </row>
  </sheetData>
  <mergeCells count="2">
    <mergeCell ref="A1:J1"/>
    <mergeCell ref="D7:G7"/>
  </mergeCells>
  <phoneticPr fontId="0" type="noConversion"/>
  <conditionalFormatting sqref="B17:C19 J17:J19 E17:G19 D17:D32">
    <cfRule type="cellIs" dxfId="98" priority="78" stopIfTrue="1" operator="notEqual">
      <formula>""</formula>
    </cfRule>
  </conditionalFormatting>
  <conditionalFormatting sqref="H8">
    <cfRule type="expression" dxfId="97" priority="8" stopIfTrue="1">
      <formula>$H$8=0</formula>
    </cfRule>
    <cfRule type="cellIs" dxfId="96" priority="9" stopIfTrue="1" operator="lessThan">
      <formula>$H$8</formula>
    </cfRule>
    <cfRule type="cellIs" dxfId="95" priority="10" stopIfTrue="1" operator="greaterThan">
      <formula>$H$8</formula>
    </cfRule>
  </conditionalFormatting>
  <conditionalFormatting sqref="H6">
    <cfRule type="cellIs" dxfId="94" priority="1" stopIfTrue="1" operator="equal">
      <formula>0</formula>
    </cfRule>
    <cfRule type="cellIs" dxfId="93" priority="2" stopIfTrue="1" operator="lessThan">
      <formula>$H$8</formula>
    </cfRule>
    <cfRule type="cellIs" dxfId="92" priority="3" stopIfTrue="1" operator="greaterThanOrEqual">
      <formula>$H$8</formula>
    </cfRule>
  </conditionalFormatting>
  <dataValidations count="1">
    <dataValidation type="custom" allowBlank="1" showInputMessage="1" showErrorMessage="1" errorTitle="Achtung!" error="Betrag nur mit 2 (zwei) Dezimalstellen!!!" sqref="F17:G65536" xr:uid="{00000000-0002-0000-0200-000000000000}">
      <formula1>F17=ROUND(F17,2)</formula1>
    </dataValidation>
  </dataValidations>
  <pageMargins left="0.7" right="0.7" top="0.78740157499999996" bottom="0.78740157499999996" header="0.3" footer="0.3"/>
  <pageSetup paperSize="9" scale="4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77"/>
  <sheetViews>
    <sheetView topLeftCell="A7" zoomScale="82" zoomScaleNormal="82" workbookViewId="0">
      <selection activeCell="G16" sqref="G16"/>
    </sheetView>
  </sheetViews>
  <sheetFormatPr defaultColWidth="11.42578125" defaultRowHeight="12.75" x14ac:dyDescent="0.2"/>
  <cols>
    <col min="1" max="1" width="5.5703125" style="40" customWidth="1"/>
    <col min="2" max="2" width="13" style="1" customWidth="1"/>
    <col min="3" max="3" width="2.140625" style="11" bestFit="1" customWidth="1"/>
    <col min="4" max="4" width="57.7109375" style="1" customWidth="1"/>
    <col min="5" max="5" width="16.7109375" style="1" customWidth="1"/>
    <col min="6" max="6" width="15" style="79" customWidth="1"/>
    <col min="7" max="7" width="11.28515625" style="79" customWidth="1"/>
    <col min="8" max="8" width="17" style="40" customWidth="1"/>
    <col min="9" max="16384" width="11.42578125" style="40"/>
  </cols>
  <sheetData>
    <row r="1" spans="1:13" ht="15" customHeight="1" x14ac:dyDescent="0.25">
      <c r="A1" s="132" t="s">
        <v>284</v>
      </c>
      <c r="B1" s="96"/>
      <c r="C1" s="96"/>
      <c r="D1" s="96"/>
      <c r="E1" s="96"/>
      <c r="F1" s="96"/>
      <c r="G1" s="96"/>
      <c r="H1" s="96"/>
      <c r="I1" s="97"/>
      <c r="J1" s="5"/>
    </row>
    <row r="2" spans="1:13" x14ac:dyDescent="0.2">
      <c r="F2" s="1"/>
      <c r="G2" s="1"/>
    </row>
    <row r="3" spans="1:13" x14ac:dyDescent="0.2">
      <c r="A3" s="1"/>
      <c r="F3" s="1"/>
      <c r="G3" s="1"/>
    </row>
    <row r="4" spans="1:13" ht="15" x14ac:dyDescent="0.2">
      <c r="A4" s="1"/>
      <c r="D4" s="23" t="s">
        <v>263</v>
      </c>
      <c r="E4" s="24"/>
      <c r="F4" s="24"/>
      <c r="G4" s="24"/>
      <c r="H4" s="25"/>
    </row>
    <row r="5" spans="1:13" x14ac:dyDescent="0.2">
      <c r="A5" s="1"/>
      <c r="F5" s="1"/>
      <c r="G5" s="1"/>
      <c r="H5" s="1"/>
    </row>
    <row r="6" spans="1:13" x14ac:dyDescent="0.2">
      <c r="A6" s="1"/>
      <c r="D6" s="129" t="s">
        <v>283</v>
      </c>
      <c r="E6" s="130"/>
      <c r="F6" s="130"/>
      <c r="G6" s="131"/>
      <c r="H6" s="71">
        <f>SUM(H16:H77)</f>
        <v>33836.65</v>
      </c>
    </row>
    <row r="7" spans="1:13" x14ac:dyDescent="0.2">
      <c r="A7" s="1"/>
      <c r="F7" s="1"/>
      <c r="G7" s="1"/>
    </row>
    <row r="8" spans="1:13" x14ac:dyDescent="0.2">
      <c r="A8" s="1"/>
      <c r="F8" s="1"/>
      <c r="G8" s="1"/>
    </row>
    <row r="9" spans="1:13" x14ac:dyDescent="0.2">
      <c r="A9" s="1"/>
      <c r="F9" s="1"/>
      <c r="G9" s="1"/>
      <c r="H9" s="1"/>
    </row>
    <row r="10" spans="1:13" x14ac:dyDescent="0.2">
      <c r="A10" s="1"/>
      <c r="F10" s="1"/>
      <c r="G10" s="1"/>
      <c r="H10" s="1"/>
    </row>
    <row r="11" spans="1:13" x14ac:dyDescent="0.2">
      <c r="A11" s="1"/>
      <c r="F11" s="1"/>
      <c r="G11" s="1"/>
    </row>
    <row r="12" spans="1:13" x14ac:dyDescent="0.2">
      <c r="A12" s="1"/>
      <c r="F12" s="1"/>
      <c r="G12" s="1"/>
    </row>
    <row r="13" spans="1:13" ht="15" x14ac:dyDescent="0.25">
      <c r="A13" s="13"/>
      <c r="B13" s="3" t="s">
        <v>274</v>
      </c>
      <c r="C13" s="48"/>
      <c r="D13" s="3"/>
      <c r="E13" s="3"/>
      <c r="F13" s="3"/>
      <c r="G13" s="3"/>
    </row>
    <row r="14" spans="1:13" ht="43.5" x14ac:dyDescent="0.2">
      <c r="A14" s="14" t="s">
        <v>254</v>
      </c>
      <c r="B14" s="14" t="s">
        <v>255</v>
      </c>
      <c r="C14" s="14" t="s">
        <v>243</v>
      </c>
      <c r="D14" s="15" t="s">
        <v>241</v>
      </c>
      <c r="E14" s="14" t="s">
        <v>256</v>
      </c>
      <c r="F14" s="14" t="s">
        <v>257</v>
      </c>
      <c r="G14" s="14" t="s">
        <v>258</v>
      </c>
      <c r="H14" s="14" t="s">
        <v>259</v>
      </c>
      <c r="I14" s="17" t="s">
        <v>261</v>
      </c>
      <c r="M14" s="43"/>
    </row>
    <row r="15" spans="1:13" x14ac:dyDescent="0.2">
      <c r="A15" s="83" t="str">
        <f ca="1">+IF(NOT(ISBLANK(INDIRECT("e"&amp;ROW()))),MAX(INDIRECT("a$14:A"&amp;ROW()-1))+1,"")</f>
        <v/>
      </c>
      <c r="B15" s="84"/>
      <c r="C15" s="84"/>
      <c r="D15" s="85"/>
      <c r="E15" s="86"/>
      <c r="F15" s="87"/>
      <c r="G15" s="87"/>
      <c r="H15" s="87"/>
      <c r="I15" s="88"/>
      <c r="J15" s="89"/>
    </row>
    <row r="16" spans="1:13" ht="24" x14ac:dyDescent="0.2">
      <c r="A16" s="83">
        <v>87</v>
      </c>
      <c r="B16" s="84" t="s">
        <v>609</v>
      </c>
      <c r="C16" s="84"/>
      <c r="D16" s="85" t="s">
        <v>624</v>
      </c>
      <c r="E16" s="86" t="s">
        <v>291</v>
      </c>
      <c r="F16" s="87">
        <v>10</v>
      </c>
      <c r="G16" s="87">
        <v>40.75</v>
      </c>
      <c r="H16" s="70">
        <f t="shared" ref="H16:H40" si="0">+IF(AND(F16="",G16=""),"",ROUND(F16*G16,2))</f>
        <v>407.5</v>
      </c>
      <c r="I16" s="94" t="s">
        <v>637</v>
      </c>
      <c r="J16" s="89"/>
      <c r="L16" s="45"/>
    </row>
    <row r="17" spans="1:12" x14ac:dyDescent="0.2">
      <c r="A17" s="83" t="str">
        <f ca="1">+IF(NOT(ISBLANK(INDIRECT("e"&amp;ROW()))),MAX(INDIRECT("a$14:A"&amp;ROW()-1))+1,"")</f>
        <v/>
      </c>
      <c r="B17" s="84"/>
      <c r="C17" s="84"/>
      <c r="D17" s="85"/>
      <c r="E17" s="86"/>
      <c r="F17" s="87"/>
      <c r="G17" s="87"/>
      <c r="H17" s="87"/>
      <c r="I17" s="88"/>
      <c r="J17" s="89"/>
    </row>
    <row r="18" spans="1:12" ht="36" x14ac:dyDescent="0.2">
      <c r="A18" s="83">
        <v>88</v>
      </c>
      <c r="B18" s="84" t="s">
        <v>610</v>
      </c>
      <c r="C18" s="84"/>
      <c r="D18" s="85" t="s">
        <v>625</v>
      </c>
      <c r="E18" s="86" t="s">
        <v>291</v>
      </c>
      <c r="F18" s="87">
        <v>10</v>
      </c>
      <c r="G18" s="87">
        <v>40.75</v>
      </c>
      <c r="H18" s="70">
        <f t="shared" si="0"/>
        <v>407.5</v>
      </c>
      <c r="I18" s="94" t="s">
        <v>637</v>
      </c>
      <c r="J18" s="89"/>
      <c r="L18" s="45"/>
    </row>
    <row r="19" spans="1:12" x14ac:dyDescent="0.2">
      <c r="A19" s="83" t="str">
        <f ca="1">+IF(NOT(ISBLANK(INDIRECT("e"&amp;ROW()))),MAX(INDIRECT("a$14:A"&amp;ROW()-1))+1,"")</f>
        <v/>
      </c>
      <c r="B19" s="84"/>
      <c r="C19" s="84"/>
      <c r="D19" s="85"/>
      <c r="E19" s="86"/>
      <c r="F19" s="87"/>
      <c r="G19" s="87"/>
      <c r="H19" s="87"/>
      <c r="I19" s="88"/>
      <c r="J19" s="89"/>
    </row>
    <row r="20" spans="1:12" ht="24" x14ac:dyDescent="0.2">
      <c r="A20" s="83">
        <v>89</v>
      </c>
      <c r="B20" s="84" t="s">
        <v>611</v>
      </c>
      <c r="C20" s="84"/>
      <c r="D20" s="85" t="s">
        <v>626</v>
      </c>
      <c r="E20" s="86" t="s">
        <v>607</v>
      </c>
      <c r="F20" s="87">
        <v>3</v>
      </c>
      <c r="G20" s="87">
        <v>12.44</v>
      </c>
      <c r="H20" s="70">
        <f t="shared" si="0"/>
        <v>37.32</v>
      </c>
      <c r="I20" s="94" t="s">
        <v>637</v>
      </c>
      <c r="J20" s="89"/>
      <c r="L20" s="45"/>
    </row>
    <row r="21" spans="1:12" x14ac:dyDescent="0.2">
      <c r="A21" s="83" t="str">
        <f ca="1">+IF(NOT(ISBLANK(INDIRECT("e"&amp;ROW()))),MAX(INDIRECT("a$14:A"&amp;ROW()-1))+1,"")</f>
        <v/>
      </c>
      <c r="B21" s="84"/>
      <c r="C21" s="84"/>
      <c r="D21" s="85"/>
      <c r="E21" s="86"/>
      <c r="F21" s="87"/>
      <c r="G21" s="87"/>
      <c r="H21" s="87"/>
      <c r="I21" s="88"/>
      <c r="J21" s="89"/>
    </row>
    <row r="22" spans="1:12" ht="24" x14ac:dyDescent="0.2">
      <c r="A22" s="83">
        <v>90</v>
      </c>
      <c r="B22" s="84" t="s">
        <v>612</v>
      </c>
      <c r="C22" s="84"/>
      <c r="D22" s="85" t="s">
        <v>627</v>
      </c>
      <c r="E22" s="86" t="s">
        <v>607</v>
      </c>
      <c r="F22" s="87">
        <v>20</v>
      </c>
      <c r="G22" s="87">
        <v>6.53</v>
      </c>
      <c r="H22" s="70">
        <f t="shared" si="0"/>
        <v>130.6</v>
      </c>
      <c r="I22" s="94" t="s">
        <v>637</v>
      </c>
      <c r="J22" s="89"/>
      <c r="L22" s="45"/>
    </row>
    <row r="23" spans="1:12" x14ac:dyDescent="0.2">
      <c r="A23" s="83" t="str">
        <f ca="1">+IF(NOT(ISBLANK(INDIRECT("e"&amp;ROW()))),MAX(INDIRECT("a$14:A"&amp;ROW()-1))+1,"")</f>
        <v/>
      </c>
      <c r="B23" s="84"/>
      <c r="C23" s="84"/>
      <c r="D23" s="85"/>
      <c r="E23" s="86"/>
      <c r="F23" s="87"/>
      <c r="G23" s="87"/>
      <c r="H23" s="87"/>
      <c r="I23" s="88"/>
      <c r="J23" s="89"/>
    </row>
    <row r="24" spans="1:12" ht="24" x14ac:dyDescent="0.2">
      <c r="A24" s="83">
        <v>91</v>
      </c>
      <c r="B24" s="84" t="s">
        <v>613</v>
      </c>
      <c r="C24" s="84"/>
      <c r="D24" s="85" t="s">
        <v>628</v>
      </c>
      <c r="E24" s="86" t="s">
        <v>607</v>
      </c>
      <c r="F24" s="87">
        <v>2</v>
      </c>
      <c r="G24" s="87">
        <v>120.18</v>
      </c>
      <c r="H24" s="70">
        <f t="shared" si="0"/>
        <v>240.36</v>
      </c>
      <c r="I24" s="94" t="s">
        <v>637</v>
      </c>
      <c r="J24" s="89"/>
      <c r="L24" s="45"/>
    </row>
    <row r="25" spans="1:12" x14ac:dyDescent="0.2">
      <c r="A25" s="83" t="str">
        <f ca="1">+IF(NOT(ISBLANK(INDIRECT("e"&amp;ROW()))),MAX(INDIRECT("a$14:A"&amp;ROW()-1))+1,"")</f>
        <v/>
      </c>
      <c r="B25" s="84"/>
      <c r="C25" s="84"/>
      <c r="D25" s="85"/>
      <c r="E25" s="86"/>
      <c r="F25" s="87"/>
      <c r="G25" s="87"/>
      <c r="H25" s="87"/>
      <c r="I25" s="88"/>
      <c r="J25" s="89"/>
    </row>
    <row r="26" spans="1:12" x14ac:dyDescent="0.2">
      <c r="A26" s="83">
        <v>92</v>
      </c>
      <c r="B26" s="84" t="s">
        <v>614</v>
      </c>
      <c r="C26" s="84"/>
      <c r="D26" s="85" t="s">
        <v>629</v>
      </c>
      <c r="E26" s="86" t="s">
        <v>615</v>
      </c>
      <c r="F26" s="87">
        <v>360</v>
      </c>
      <c r="G26" s="87">
        <v>1.33</v>
      </c>
      <c r="H26" s="70">
        <f t="shared" si="0"/>
        <v>478.8</v>
      </c>
      <c r="I26" s="94" t="s">
        <v>637</v>
      </c>
      <c r="J26" s="89"/>
      <c r="L26" s="45"/>
    </row>
    <row r="27" spans="1:12" x14ac:dyDescent="0.2">
      <c r="A27" s="83" t="str">
        <f ca="1">+IF(NOT(ISBLANK(INDIRECT("e"&amp;ROW()))),MAX(INDIRECT("a$14:A"&amp;ROW()-1))+1,"")</f>
        <v/>
      </c>
      <c r="B27" s="84"/>
      <c r="C27" s="84"/>
      <c r="D27" s="85"/>
      <c r="E27" s="86"/>
      <c r="F27" s="87"/>
      <c r="G27" s="87"/>
      <c r="H27" s="87"/>
      <c r="I27" s="88"/>
      <c r="J27" s="89"/>
    </row>
    <row r="28" spans="1:12" ht="24" x14ac:dyDescent="0.2">
      <c r="A28" s="83">
        <v>93</v>
      </c>
      <c r="B28" s="84" t="s">
        <v>616</v>
      </c>
      <c r="C28" s="84"/>
      <c r="D28" s="85" t="s">
        <v>630</v>
      </c>
      <c r="E28" s="86" t="s">
        <v>607</v>
      </c>
      <c r="F28" s="87">
        <v>120</v>
      </c>
      <c r="G28" s="87">
        <v>18.98</v>
      </c>
      <c r="H28" s="70">
        <f t="shared" si="0"/>
        <v>2277.6</v>
      </c>
      <c r="I28" s="94" t="s">
        <v>637</v>
      </c>
      <c r="J28" s="89"/>
      <c r="L28" s="45"/>
    </row>
    <row r="29" spans="1:12" x14ac:dyDescent="0.2">
      <c r="A29" s="83" t="str">
        <f ca="1">+IF(NOT(ISBLANK(INDIRECT("e"&amp;ROW()))),MAX(INDIRECT("a$14:A"&amp;ROW()-1))+1,"")</f>
        <v/>
      </c>
      <c r="B29" s="84"/>
      <c r="C29" s="84"/>
      <c r="D29" s="85"/>
      <c r="E29" s="86"/>
      <c r="F29" s="87"/>
      <c r="G29" s="87"/>
      <c r="H29" s="87"/>
      <c r="I29" s="88"/>
      <c r="J29" s="89"/>
    </row>
    <row r="30" spans="1:12" x14ac:dyDescent="0.2">
      <c r="A30" s="83">
        <v>94</v>
      </c>
      <c r="B30" s="84" t="s">
        <v>617</v>
      </c>
      <c r="C30" s="84"/>
      <c r="D30" s="85" t="s">
        <v>631</v>
      </c>
      <c r="E30" s="86" t="s">
        <v>607</v>
      </c>
      <c r="F30" s="87">
        <v>450</v>
      </c>
      <c r="G30" s="87">
        <v>0.63</v>
      </c>
      <c r="H30" s="70">
        <f t="shared" si="0"/>
        <v>283.5</v>
      </c>
      <c r="I30" s="94" t="s">
        <v>637</v>
      </c>
      <c r="J30" s="89"/>
      <c r="L30" s="45"/>
    </row>
    <row r="31" spans="1:12" x14ac:dyDescent="0.2">
      <c r="A31" s="83" t="str">
        <f ca="1">+IF(NOT(ISBLANK(INDIRECT("e"&amp;ROW()))),MAX(INDIRECT("a$14:A"&amp;ROW()-1))+1,"")</f>
        <v/>
      </c>
      <c r="B31" s="84"/>
      <c r="C31" s="84"/>
      <c r="D31" s="85"/>
      <c r="E31" s="86"/>
      <c r="F31" s="87"/>
      <c r="G31" s="87"/>
      <c r="H31" s="87"/>
      <c r="I31" s="88"/>
      <c r="J31" s="89"/>
    </row>
    <row r="32" spans="1:12" ht="24" x14ac:dyDescent="0.2">
      <c r="A32" s="83">
        <v>95</v>
      </c>
      <c r="B32" s="84" t="s">
        <v>618</v>
      </c>
      <c r="C32" s="84"/>
      <c r="D32" s="85" t="s">
        <v>632</v>
      </c>
      <c r="E32" s="86" t="s">
        <v>615</v>
      </c>
      <c r="F32" s="87">
        <v>360</v>
      </c>
      <c r="G32" s="87">
        <v>1.37</v>
      </c>
      <c r="H32" s="70">
        <f t="shared" si="0"/>
        <v>493.2</v>
      </c>
      <c r="I32" s="94" t="s">
        <v>637</v>
      </c>
      <c r="J32" s="89"/>
      <c r="L32" s="45"/>
    </row>
    <row r="33" spans="1:12" x14ac:dyDescent="0.2">
      <c r="A33" s="83" t="str">
        <f ca="1">+IF(NOT(ISBLANK(INDIRECT("e"&amp;ROW()))),MAX(INDIRECT("a$14:A"&amp;ROW()-1))+1,"")</f>
        <v/>
      </c>
      <c r="B33" s="84"/>
      <c r="C33" s="84"/>
      <c r="D33" s="85"/>
      <c r="E33" s="86"/>
      <c r="F33" s="87"/>
      <c r="G33" s="87"/>
      <c r="H33" s="87"/>
      <c r="I33" s="88"/>
      <c r="J33" s="89"/>
    </row>
    <row r="34" spans="1:12" ht="24" x14ac:dyDescent="0.2">
      <c r="A34" s="83">
        <v>96</v>
      </c>
      <c r="B34" s="84" t="s">
        <v>619</v>
      </c>
      <c r="C34" s="84"/>
      <c r="D34" s="85" t="s">
        <v>633</v>
      </c>
      <c r="E34" s="86" t="s">
        <v>607</v>
      </c>
      <c r="F34" s="87">
        <v>120</v>
      </c>
      <c r="G34" s="87">
        <v>18.98</v>
      </c>
      <c r="H34" s="70">
        <f t="shared" si="0"/>
        <v>2277.6</v>
      </c>
      <c r="I34" s="94" t="s">
        <v>637</v>
      </c>
      <c r="J34" s="89"/>
      <c r="L34" s="45"/>
    </row>
    <row r="35" spans="1:12" x14ac:dyDescent="0.2">
      <c r="A35" s="83" t="str">
        <f ca="1">+IF(NOT(ISBLANK(INDIRECT("e"&amp;ROW()))),MAX(INDIRECT("a$14:A"&amp;ROW()-1))+1,"")</f>
        <v/>
      </c>
      <c r="B35" s="84"/>
      <c r="C35" s="84"/>
      <c r="D35" s="85"/>
      <c r="E35" s="86"/>
      <c r="F35" s="87"/>
      <c r="G35" s="87"/>
      <c r="H35" s="87"/>
      <c r="I35" s="88"/>
      <c r="J35" s="89"/>
    </row>
    <row r="36" spans="1:12" x14ac:dyDescent="0.2">
      <c r="A36" s="83">
        <v>97</v>
      </c>
      <c r="B36" s="84" t="s">
        <v>620</v>
      </c>
      <c r="C36" s="84"/>
      <c r="D36" s="85" t="s">
        <v>634</v>
      </c>
      <c r="E36" s="86" t="s">
        <v>607</v>
      </c>
      <c r="F36" s="87">
        <v>450</v>
      </c>
      <c r="G36" s="87">
        <v>0.63</v>
      </c>
      <c r="H36" s="70">
        <f t="shared" si="0"/>
        <v>283.5</v>
      </c>
      <c r="I36" s="94" t="s">
        <v>637</v>
      </c>
      <c r="J36" s="89"/>
      <c r="L36" s="45"/>
    </row>
    <row r="37" spans="1:12" x14ac:dyDescent="0.2">
      <c r="A37" s="83" t="str">
        <f ca="1">+IF(NOT(ISBLANK(INDIRECT("e"&amp;ROW()))),MAX(INDIRECT("a$14:A"&amp;ROW()-1))+1,"")</f>
        <v/>
      </c>
      <c r="B37" s="84"/>
      <c r="C37" s="84"/>
      <c r="D37" s="85"/>
      <c r="E37" s="86"/>
      <c r="F37" s="87"/>
      <c r="G37" s="87"/>
      <c r="H37" s="87"/>
      <c r="I37" s="88"/>
      <c r="J37" s="89"/>
    </row>
    <row r="38" spans="1:12" x14ac:dyDescent="0.2">
      <c r="A38" s="83">
        <v>98</v>
      </c>
      <c r="B38" s="84" t="s">
        <v>621</v>
      </c>
      <c r="C38" s="84"/>
      <c r="D38" s="85" t="s">
        <v>635</v>
      </c>
      <c r="E38" s="86" t="s">
        <v>607</v>
      </c>
      <c r="F38" s="87">
        <v>450</v>
      </c>
      <c r="G38" s="87">
        <v>0.13</v>
      </c>
      <c r="H38" s="70">
        <f t="shared" si="0"/>
        <v>58.5</v>
      </c>
      <c r="I38" s="94" t="s">
        <v>637</v>
      </c>
      <c r="J38" s="89"/>
      <c r="L38" s="45"/>
    </row>
    <row r="39" spans="1:12" x14ac:dyDescent="0.2">
      <c r="A39" s="83" t="str">
        <f ca="1">+IF(NOT(ISBLANK(INDIRECT("e"&amp;ROW()))),MAX(INDIRECT("a$14:A"&amp;ROW()-1))+1,"")</f>
        <v/>
      </c>
      <c r="B39" s="84"/>
      <c r="C39" s="84"/>
      <c r="D39" s="85"/>
      <c r="E39" s="86"/>
      <c r="F39" s="87"/>
      <c r="G39" s="87"/>
      <c r="H39" s="87"/>
      <c r="I39" s="88"/>
      <c r="J39" s="89"/>
    </row>
    <row r="40" spans="1:12" x14ac:dyDescent="0.2">
      <c r="A40" s="83">
        <v>99</v>
      </c>
      <c r="B40" s="84" t="s">
        <v>622</v>
      </c>
      <c r="C40" s="84"/>
      <c r="D40" s="85" t="s">
        <v>636</v>
      </c>
      <c r="E40" s="86" t="s">
        <v>623</v>
      </c>
      <c r="F40" s="87">
        <v>10</v>
      </c>
      <c r="G40" s="87">
        <v>18.98</v>
      </c>
      <c r="H40" s="70">
        <f t="shared" si="0"/>
        <v>189.8</v>
      </c>
      <c r="I40" s="94" t="s">
        <v>637</v>
      </c>
      <c r="J40" s="89"/>
      <c r="L40" s="45"/>
    </row>
    <row r="41" spans="1:12" x14ac:dyDescent="0.2">
      <c r="A41" s="18" t="str">
        <f ca="1">+IF(NOT(ISBLANK(INDIRECT("e"&amp;ROW()))),MAX(INDIRECT("a$14:A"&amp;ROW()-1))+1,"")</f>
        <v/>
      </c>
      <c r="B41" s="32"/>
      <c r="C41" s="32"/>
      <c r="D41" s="66"/>
      <c r="E41" s="33"/>
      <c r="F41" s="81"/>
      <c r="G41" s="81"/>
      <c r="H41" s="87"/>
      <c r="I41" s="39"/>
    </row>
    <row r="42" spans="1:12" x14ac:dyDescent="0.2">
      <c r="A42" s="18" t="str">
        <f t="shared" ref="A42:A77" ca="1" si="1">+IF(NOT(ISBLANK(INDIRECT("e"&amp;ROW()))),MAX(INDIRECT("a$14:A"&amp;ROW()-1))+1,"")</f>
        <v/>
      </c>
      <c r="B42" s="32" t="s">
        <v>554</v>
      </c>
      <c r="C42" s="32"/>
      <c r="D42" s="66" t="s">
        <v>556</v>
      </c>
      <c r="E42" s="33"/>
      <c r="F42" s="81"/>
      <c r="G42" s="81"/>
      <c r="H42" s="87"/>
      <c r="I42" s="39"/>
      <c r="L42" s="44"/>
    </row>
    <row r="43" spans="1:12" x14ac:dyDescent="0.2">
      <c r="A43" s="18">
        <v>100</v>
      </c>
      <c r="B43" s="32" t="s">
        <v>555</v>
      </c>
      <c r="C43" s="32"/>
      <c r="D43" s="66" t="s">
        <v>557</v>
      </c>
      <c r="E43" s="33" t="s">
        <v>316</v>
      </c>
      <c r="F43" s="81">
        <v>1</v>
      </c>
      <c r="G43" s="81">
        <v>307.89999999999998</v>
      </c>
      <c r="H43" s="70">
        <f t="shared" ref="H43:H76" si="2">+IF(AND(F43="",G43=""),"",ROUND(F43*G43,2))</f>
        <v>307.89999999999998</v>
      </c>
      <c r="I43" s="94" t="s">
        <v>637</v>
      </c>
      <c r="L43" s="45"/>
    </row>
    <row r="44" spans="1:12" x14ac:dyDescent="0.2">
      <c r="A44" s="18" t="str">
        <f t="shared" ca="1" si="1"/>
        <v/>
      </c>
      <c r="B44" s="32"/>
      <c r="C44" s="32"/>
      <c r="D44" s="66"/>
      <c r="E44" s="33"/>
      <c r="F44" s="81"/>
      <c r="G44" s="81"/>
      <c r="H44" s="87"/>
      <c r="I44" s="39"/>
      <c r="L44" s="44"/>
    </row>
    <row r="45" spans="1:12" x14ac:dyDescent="0.2">
      <c r="A45" s="18">
        <v>101</v>
      </c>
      <c r="B45" s="32" t="s">
        <v>558</v>
      </c>
      <c r="C45" s="32"/>
      <c r="D45" s="66" t="s">
        <v>559</v>
      </c>
      <c r="E45" s="33" t="s">
        <v>316</v>
      </c>
      <c r="F45" s="81">
        <v>60</v>
      </c>
      <c r="G45" s="81">
        <v>7.33</v>
      </c>
      <c r="H45" s="70">
        <f t="shared" si="2"/>
        <v>439.8</v>
      </c>
      <c r="I45" s="94" t="s">
        <v>637</v>
      </c>
    </row>
    <row r="46" spans="1:12" x14ac:dyDescent="0.2">
      <c r="A46" s="18" t="str">
        <f t="shared" ca="1" si="1"/>
        <v/>
      </c>
      <c r="B46" s="32"/>
      <c r="C46" s="32"/>
      <c r="D46" s="66"/>
      <c r="E46" s="33"/>
      <c r="F46" s="81"/>
      <c r="G46" s="81"/>
      <c r="H46" s="87"/>
      <c r="I46" s="39"/>
    </row>
    <row r="47" spans="1:12" x14ac:dyDescent="0.2">
      <c r="A47" s="18" t="str">
        <f t="shared" ca="1" si="1"/>
        <v/>
      </c>
      <c r="B47" s="32" t="s">
        <v>560</v>
      </c>
      <c r="C47" s="32"/>
      <c r="D47" s="66" t="s">
        <v>562</v>
      </c>
      <c r="E47" s="33"/>
      <c r="F47" s="81"/>
      <c r="G47" s="81"/>
      <c r="H47" s="87"/>
      <c r="I47" s="39"/>
    </row>
    <row r="48" spans="1:12" ht="24" x14ac:dyDescent="0.2">
      <c r="A48" s="18">
        <v>102</v>
      </c>
      <c r="B48" s="32" t="s">
        <v>561</v>
      </c>
      <c r="C48" s="32"/>
      <c r="D48" s="66" t="s">
        <v>563</v>
      </c>
      <c r="E48" s="33" t="s">
        <v>316</v>
      </c>
      <c r="F48" s="81">
        <v>1</v>
      </c>
      <c r="G48" s="81">
        <v>247.51</v>
      </c>
      <c r="H48" s="70">
        <f t="shared" si="2"/>
        <v>247.51</v>
      </c>
      <c r="I48" s="94" t="s">
        <v>637</v>
      </c>
      <c r="L48" s="44"/>
    </row>
    <row r="49" spans="1:12" x14ac:dyDescent="0.2">
      <c r="A49" s="18" t="str">
        <f t="shared" ca="1" si="1"/>
        <v/>
      </c>
      <c r="B49" s="32"/>
      <c r="C49" s="32"/>
      <c r="D49" s="66"/>
      <c r="E49" s="33"/>
      <c r="F49" s="81"/>
      <c r="G49" s="81"/>
      <c r="H49" s="87"/>
      <c r="I49" s="39"/>
      <c r="L49" s="45"/>
    </row>
    <row r="50" spans="1:12" x14ac:dyDescent="0.2">
      <c r="A50" s="18">
        <v>103</v>
      </c>
      <c r="B50" s="32" t="s">
        <v>564</v>
      </c>
      <c r="C50" s="47"/>
      <c r="D50" s="66" t="s">
        <v>565</v>
      </c>
      <c r="E50" s="33" t="s">
        <v>316</v>
      </c>
      <c r="F50" s="81">
        <v>60</v>
      </c>
      <c r="G50" s="81">
        <v>3.76</v>
      </c>
      <c r="H50" s="70">
        <f t="shared" si="2"/>
        <v>225.6</v>
      </c>
      <c r="I50" s="94" t="s">
        <v>637</v>
      </c>
      <c r="L50" s="44"/>
    </row>
    <row r="51" spans="1:12" x14ac:dyDescent="0.2">
      <c r="A51" s="18" t="str">
        <f t="shared" ca="1" si="1"/>
        <v/>
      </c>
      <c r="B51" s="32"/>
      <c r="C51" s="47"/>
      <c r="D51" s="66"/>
      <c r="E51" s="33"/>
      <c r="F51" s="81"/>
      <c r="G51" s="81"/>
      <c r="H51" s="87"/>
      <c r="I51" s="39"/>
    </row>
    <row r="52" spans="1:12" x14ac:dyDescent="0.2">
      <c r="A52" s="18" t="str">
        <f t="shared" ca="1" si="1"/>
        <v/>
      </c>
      <c r="B52" s="32" t="s">
        <v>566</v>
      </c>
      <c r="C52" s="47"/>
      <c r="D52" s="66" t="s">
        <v>568</v>
      </c>
      <c r="E52" s="33"/>
      <c r="F52" s="81"/>
      <c r="G52" s="81"/>
      <c r="H52" s="87"/>
      <c r="I52" s="39"/>
    </row>
    <row r="53" spans="1:12" x14ac:dyDescent="0.2">
      <c r="A53" s="18">
        <v>104</v>
      </c>
      <c r="B53" s="32" t="s">
        <v>567</v>
      </c>
      <c r="C53" s="47"/>
      <c r="D53" s="66" t="s">
        <v>569</v>
      </c>
      <c r="E53" s="33" t="s">
        <v>316</v>
      </c>
      <c r="F53" s="81">
        <v>1</v>
      </c>
      <c r="G53" s="81">
        <v>257.41000000000003</v>
      </c>
      <c r="H53" s="70">
        <f t="shared" si="2"/>
        <v>257.41000000000003</v>
      </c>
      <c r="I53" s="94" t="s">
        <v>637</v>
      </c>
    </row>
    <row r="54" spans="1:12" x14ac:dyDescent="0.2">
      <c r="A54" s="18" t="str">
        <f t="shared" ca="1" si="1"/>
        <v/>
      </c>
      <c r="B54" s="32"/>
      <c r="C54" s="47"/>
      <c r="D54" s="66"/>
      <c r="E54" s="33"/>
      <c r="F54" s="81"/>
      <c r="G54" s="81"/>
      <c r="H54" s="87"/>
      <c r="I54" s="39"/>
      <c r="L54" s="44"/>
    </row>
    <row r="55" spans="1:12" ht="24" x14ac:dyDescent="0.2">
      <c r="A55" s="18">
        <v>105</v>
      </c>
      <c r="B55" s="32" t="s">
        <v>570</v>
      </c>
      <c r="C55" s="47"/>
      <c r="D55" s="66" t="s">
        <v>571</v>
      </c>
      <c r="E55" s="33" t="s">
        <v>572</v>
      </c>
      <c r="F55" s="81">
        <v>60</v>
      </c>
      <c r="G55" s="81">
        <v>8.2200000000000006</v>
      </c>
      <c r="H55" s="70">
        <f t="shared" si="2"/>
        <v>493.2</v>
      </c>
      <c r="I55" s="94" t="s">
        <v>637</v>
      </c>
      <c r="L55" s="45"/>
    </row>
    <row r="56" spans="1:12" x14ac:dyDescent="0.2">
      <c r="A56" s="18" t="str">
        <f t="shared" ca="1" si="1"/>
        <v/>
      </c>
      <c r="B56" s="32"/>
      <c r="C56" s="47"/>
      <c r="D56" s="66"/>
      <c r="E56" s="33"/>
      <c r="F56" s="81"/>
      <c r="G56" s="81"/>
      <c r="H56" s="87"/>
      <c r="I56" s="39"/>
      <c r="L56" s="44"/>
    </row>
    <row r="57" spans="1:12" x14ac:dyDescent="0.2">
      <c r="A57" s="18" t="str">
        <f t="shared" ca="1" si="1"/>
        <v/>
      </c>
      <c r="B57" s="32" t="s">
        <v>573</v>
      </c>
      <c r="C57" s="47"/>
      <c r="D57" s="66" t="s">
        <v>575</v>
      </c>
      <c r="E57" s="33"/>
      <c r="F57" s="81"/>
      <c r="G57" s="81"/>
      <c r="H57" s="87"/>
      <c r="I57" s="39"/>
    </row>
    <row r="58" spans="1:12" x14ac:dyDescent="0.2">
      <c r="A58" s="18">
        <v>106</v>
      </c>
      <c r="B58" s="32" t="s">
        <v>574</v>
      </c>
      <c r="C58" s="47"/>
      <c r="D58" s="66" t="s">
        <v>576</v>
      </c>
      <c r="E58" s="33" t="s">
        <v>308</v>
      </c>
      <c r="F58" s="81">
        <v>1</v>
      </c>
      <c r="G58" s="81">
        <v>311.86</v>
      </c>
      <c r="H58" s="70">
        <f t="shared" si="2"/>
        <v>311.86</v>
      </c>
      <c r="I58" s="94" t="s">
        <v>637</v>
      </c>
    </row>
    <row r="59" spans="1:12" x14ac:dyDescent="0.2">
      <c r="A59" s="18" t="str">
        <f t="shared" ca="1" si="1"/>
        <v/>
      </c>
      <c r="B59" s="32"/>
      <c r="C59" s="47"/>
      <c r="D59" s="66"/>
      <c r="E59" s="33"/>
      <c r="F59" s="81"/>
      <c r="G59" s="81"/>
      <c r="H59" s="87"/>
      <c r="I59" s="34"/>
    </row>
    <row r="60" spans="1:12" x14ac:dyDescent="0.2">
      <c r="A60" s="18" t="str">
        <f t="shared" ca="1" si="1"/>
        <v/>
      </c>
      <c r="B60" s="32" t="s">
        <v>577</v>
      </c>
      <c r="C60" s="47"/>
      <c r="D60" s="66" t="s">
        <v>579</v>
      </c>
      <c r="E60" s="33"/>
      <c r="F60" s="81"/>
      <c r="G60" s="81"/>
      <c r="H60" s="87"/>
      <c r="I60" s="39"/>
      <c r="L60" s="44"/>
    </row>
    <row r="61" spans="1:12" ht="24" x14ac:dyDescent="0.2">
      <c r="A61" s="18">
        <v>107</v>
      </c>
      <c r="B61" s="32" t="s">
        <v>578</v>
      </c>
      <c r="C61" s="47"/>
      <c r="D61" s="66" t="s">
        <v>580</v>
      </c>
      <c r="E61" s="33" t="s">
        <v>308</v>
      </c>
      <c r="F61" s="81">
        <v>1</v>
      </c>
      <c r="G61" s="81">
        <v>1149.44</v>
      </c>
      <c r="H61" s="70">
        <f t="shared" si="2"/>
        <v>1149.44</v>
      </c>
      <c r="I61" s="94" t="s">
        <v>637</v>
      </c>
      <c r="L61" s="45"/>
    </row>
    <row r="62" spans="1:12" x14ac:dyDescent="0.2">
      <c r="A62" s="18" t="str">
        <f t="shared" ca="1" si="1"/>
        <v/>
      </c>
      <c r="B62" s="32"/>
      <c r="C62" s="47"/>
      <c r="D62" s="66"/>
      <c r="E62" s="33"/>
      <c r="F62" s="81"/>
      <c r="G62" s="81"/>
      <c r="H62" s="87"/>
      <c r="I62" s="39"/>
      <c r="L62" s="44"/>
    </row>
    <row r="63" spans="1:12" x14ac:dyDescent="0.2">
      <c r="A63" s="18" t="str">
        <f t="shared" ca="1" si="1"/>
        <v/>
      </c>
      <c r="B63" s="32" t="s">
        <v>581</v>
      </c>
      <c r="C63" s="47"/>
      <c r="D63" s="66" t="s">
        <v>583</v>
      </c>
      <c r="E63" s="33"/>
      <c r="F63" s="81"/>
      <c r="G63" s="81"/>
      <c r="H63" s="87"/>
      <c r="I63" s="39"/>
    </row>
    <row r="64" spans="1:12" x14ac:dyDescent="0.2">
      <c r="A64" s="18">
        <v>108</v>
      </c>
      <c r="B64" s="32" t="s">
        <v>582</v>
      </c>
      <c r="C64" s="47"/>
      <c r="D64" s="66" t="s">
        <v>584</v>
      </c>
      <c r="E64" s="33" t="s">
        <v>313</v>
      </c>
      <c r="F64" s="81">
        <v>515</v>
      </c>
      <c r="G64" s="81">
        <v>6.31</v>
      </c>
      <c r="H64" s="70">
        <f t="shared" si="2"/>
        <v>3249.65</v>
      </c>
      <c r="I64" s="94" t="s">
        <v>637</v>
      </c>
    </row>
    <row r="65" spans="1:12" x14ac:dyDescent="0.2">
      <c r="A65" s="18" t="str">
        <f t="shared" ca="1" si="1"/>
        <v/>
      </c>
      <c r="B65" s="32"/>
      <c r="C65" s="47"/>
      <c r="D65" s="66"/>
      <c r="E65" s="33"/>
      <c r="F65" s="81"/>
      <c r="G65" s="81"/>
      <c r="H65" s="87"/>
      <c r="I65" s="39"/>
      <c r="L65" s="44"/>
    </row>
    <row r="66" spans="1:12" x14ac:dyDescent="0.2">
      <c r="A66" s="18">
        <v>109</v>
      </c>
      <c r="B66" s="32" t="s">
        <v>585</v>
      </c>
      <c r="C66" s="47"/>
      <c r="D66" s="66" t="s">
        <v>586</v>
      </c>
      <c r="E66" s="33" t="s">
        <v>313</v>
      </c>
      <c r="F66" s="81">
        <v>1030</v>
      </c>
      <c r="G66" s="81">
        <v>1.95</v>
      </c>
      <c r="H66" s="70">
        <f t="shared" si="2"/>
        <v>2008.5</v>
      </c>
      <c r="I66" s="94" t="s">
        <v>637</v>
      </c>
      <c r="L66" s="45"/>
    </row>
    <row r="67" spans="1:12" x14ac:dyDescent="0.2">
      <c r="A67" s="18" t="str">
        <f t="shared" ca="1" si="1"/>
        <v/>
      </c>
      <c r="B67" s="32"/>
      <c r="C67" s="47"/>
      <c r="D67" s="66"/>
      <c r="E67" s="33"/>
      <c r="F67" s="81"/>
      <c r="G67" s="81"/>
      <c r="H67" s="87"/>
      <c r="I67" s="39"/>
      <c r="L67" s="44"/>
    </row>
    <row r="68" spans="1:12" ht="27.75" customHeight="1" x14ac:dyDescent="0.2">
      <c r="A68" s="18" t="str">
        <f t="shared" ca="1" si="1"/>
        <v/>
      </c>
      <c r="B68" s="32" t="s">
        <v>587</v>
      </c>
      <c r="C68" s="47"/>
      <c r="D68" s="66" t="s">
        <v>589</v>
      </c>
      <c r="E68" s="33"/>
      <c r="F68" s="81"/>
      <c r="G68" s="81"/>
      <c r="H68" s="87"/>
      <c r="I68" s="39"/>
    </row>
    <row r="69" spans="1:12" x14ac:dyDescent="0.2">
      <c r="A69" s="18">
        <v>110</v>
      </c>
      <c r="B69" s="32" t="s">
        <v>588</v>
      </c>
      <c r="C69" s="47"/>
      <c r="D69" s="66" t="s">
        <v>584</v>
      </c>
      <c r="E69" s="33" t="s">
        <v>313</v>
      </c>
      <c r="F69" s="81">
        <v>400</v>
      </c>
      <c r="G69" s="81">
        <v>25.51</v>
      </c>
      <c r="H69" s="70">
        <f t="shared" si="2"/>
        <v>10204</v>
      </c>
      <c r="I69" s="94" t="s">
        <v>637</v>
      </c>
    </row>
    <row r="70" spans="1:12" x14ac:dyDescent="0.2">
      <c r="A70" s="18" t="str">
        <f t="shared" ca="1" si="1"/>
        <v/>
      </c>
      <c r="B70" s="32"/>
      <c r="C70" s="47"/>
      <c r="D70" s="66"/>
      <c r="E70" s="33"/>
      <c r="F70" s="81"/>
      <c r="G70" s="81"/>
      <c r="H70" s="87"/>
      <c r="I70" s="34"/>
    </row>
    <row r="71" spans="1:12" x14ac:dyDescent="0.2">
      <c r="A71" s="18">
        <v>111</v>
      </c>
      <c r="B71" s="32" t="s">
        <v>590</v>
      </c>
      <c r="C71" s="47"/>
      <c r="D71" s="66" t="s">
        <v>586</v>
      </c>
      <c r="E71" s="33" t="s">
        <v>313</v>
      </c>
      <c r="F71" s="81">
        <v>1600</v>
      </c>
      <c r="G71" s="81">
        <v>4.49</v>
      </c>
      <c r="H71" s="70">
        <f t="shared" si="2"/>
        <v>7184</v>
      </c>
      <c r="I71" s="94" t="s">
        <v>637</v>
      </c>
      <c r="L71" s="44"/>
    </row>
    <row r="72" spans="1:12" x14ac:dyDescent="0.2">
      <c r="A72" s="18" t="str">
        <f t="shared" ca="1" si="1"/>
        <v/>
      </c>
      <c r="B72" s="32"/>
      <c r="C72" s="47"/>
      <c r="D72" s="66"/>
      <c r="E72" s="33"/>
      <c r="F72" s="81"/>
      <c r="G72" s="81"/>
      <c r="H72" s="87"/>
      <c r="I72" s="39"/>
      <c r="L72" s="45"/>
    </row>
    <row r="73" spans="1:12" x14ac:dyDescent="0.2">
      <c r="A73" s="18" t="str">
        <f t="shared" ca="1" si="1"/>
        <v/>
      </c>
      <c r="B73" s="32" t="s">
        <v>591</v>
      </c>
      <c r="C73" s="47"/>
      <c r="D73" s="66" t="s">
        <v>594</v>
      </c>
      <c r="E73" s="33"/>
      <c r="F73" s="81"/>
      <c r="G73" s="81"/>
      <c r="H73" s="87"/>
      <c r="I73" s="39"/>
      <c r="L73" s="44"/>
    </row>
    <row r="74" spans="1:12" x14ac:dyDescent="0.2">
      <c r="A74" s="18">
        <v>112</v>
      </c>
      <c r="B74" s="32" t="s">
        <v>592</v>
      </c>
      <c r="C74" s="47"/>
      <c r="D74" s="66" t="s">
        <v>593</v>
      </c>
      <c r="E74" s="33" t="s">
        <v>316</v>
      </c>
      <c r="F74" s="81">
        <v>30</v>
      </c>
      <c r="G74" s="81">
        <v>4.5</v>
      </c>
      <c r="H74" s="70">
        <f t="shared" si="2"/>
        <v>135</v>
      </c>
      <c r="I74" s="94" t="s">
        <v>637</v>
      </c>
    </row>
    <row r="75" spans="1:12" x14ac:dyDescent="0.2">
      <c r="A75" s="18" t="str">
        <f t="shared" ca="1" si="1"/>
        <v/>
      </c>
      <c r="B75" s="32"/>
      <c r="C75" s="47"/>
      <c r="D75" s="66"/>
      <c r="E75" s="33"/>
      <c r="F75" s="81"/>
      <c r="G75" s="81"/>
      <c r="H75" s="87"/>
      <c r="I75" s="39"/>
    </row>
    <row r="76" spans="1:12" x14ac:dyDescent="0.2">
      <c r="A76" s="18">
        <v>113</v>
      </c>
      <c r="B76" s="32" t="s">
        <v>595</v>
      </c>
      <c r="C76" s="47"/>
      <c r="D76" s="66" t="s">
        <v>596</v>
      </c>
      <c r="E76" s="33" t="s">
        <v>316</v>
      </c>
      <c r="F76" s="81">
        <v>30</v>
      </c>
      <c r="G76" s="81">
        <v>1.9</v>
      </c>
      <c r="H76" s="70">
        <f t="shared" si="2"/>
        <v>57</v>
      </c>
      <c r="I76" s="94" t="s">
        <v>637</v>
      </c>
    </row>
    <row r="77" spans="1:12" x14ac:dyDescent="0.2">
      <c r="A77" s="18" t="str">
        <f t="shared" ca="1" si="1"/>
        <v/>
      </c>
      <c r="B77" s="32"/>
      <c r="C77" s="47"/>
      <c r="D77" s="66"/>
      <c r="E77" s="33"/>
      <c r="F77" s="81"/>
      <c r="G77" s="81"/>
      <c r="H77" s="87"/>
      <c r="I77" s="39"/>
    </row>
  </sheetData>
  <sheetProtection algorithmName="SHA-512" hashValue="v9JO7DG+baiGZVpLz1kIJU/lORDSZbcJadsEzZsyUzv9XsBGjv/Qsex8xTRjLuGj87IZywS5+gjRhAhmxsfI6A==" saltValue="TkEtDfeqFHsuzJA+6glWXw==" spinCount="100000" sheet="1" objects="1" scenarios="1"/>
  <protectedRanges>
    <protectedRange sqref="J7" name="Intervallo1"/>
  </protectedRanges>
  <mergeCells count="2">
    <mergeCell ref="A1:I1"/>
    <mergeCell ref="D6:G6"/>
  </mergeCells>
  <conditionalFormatting sqref="I54 I60 I65 I51:I52 I72:I73 B50:C77 E51:E52 E54:E73 E75 E77 I56:I57 I62:I63 I67:I68 I75 I77">
    <cfRule type="cellIs" dxfId="91" priority="93" stopIfTrue="1" operator="notEqual">
      <formula>""</formula>
    </cfRule>
  </conditionalFormatting>
  <conditionalFormatting sqref="B42:C49 D42:D77 F42:G77 B41:G41 E42:E49">
    <cfRule type="cellIs" dxfId="90" priority="92" stopIfTrue="1" operator="notEqual">
      <formula>""</formula>
    </cfRule>
  </conditionalFormatting>
  <conditionalFormatting sqref="I41:I42 I44 I46:I47 I49">
    <cfRule type="cellIs" dxfId="89" priority="91" stopIfTrue="1" operator="notEqual">
      <formula>""</formula>
    </cfRule>
  </conditionalFormatting>
  <conditionalFormatting sqref="H6">
    <cfRule type="cellIs" dxfId="88" priority="179" stopIfTrue="1" operator="equal">
      <formula>0</formula>
    </cfRule>
    <cfRule type="cellIs" dxfId="87" priority="180" stopIfTrue="1" operator="lessThan">
      <formula>#REF!</formula>
    </cfRule>
    <cfRule type="cellIs" dxfId="86" priority="181" stopIfTrue="1" operator="greaterThanOrEqual">
      <formula>#REF!</formula>
    </cfRule>
  </conditionalFormatting>
  <conditionalFormatting sqref="E50">
    <cfRule type="cellIs" dxfId="85" priority="87" stopIfTrue="1" operator="notEqual">
      <formula>""</formula>
    </cfRule>
  </conditionalFormatting>
  <conditionalFormatting sqref="E53">
    <cfRule type="cellIs" dxfId="84" priority="86" stopIfTrue="1" operator="notEqual">
      <formula>""</formula>
    </cfRule>
  </conditionalFormatting>
  <conditionalFormatting sqref="E74">
    <cfRule type="cellIs" dxfId="83" priority="85" stopIfTrue="1" operator="notEqual">
      <formula>""</formula>
    </cfRule>
  </conditionalFormatting>
  <conditionalFormatting sqref="E76">
    <cfRule type="cellIs" dxfId="82" priority="84" stopIfTrue="1" operator="notEqual">
      <formula>""</formula>
    </cfRule>
  </conditionalFormatting>
  <conditionalFormatting sqref="B15:G16 I15:I16">
    <cfRule type="cellIs" dxfId="81" priority="83" stopIfTrue="1" operator="notEqual">
      <formula>""</formula>
    </cfRule>
  </conditionalFormatting>
  <conditionalFormatting sqref="B17:G18 I17">
    <cfRule type="cellIs" dxfId="80" priority="82" stopIfTrue="1" operator="notEqual">
      <formula>""</formula>
    </cfRule>
  </conditionalFormatting>
  <conditionalFormatting sqref="B19:G20 I19">
    <cfRule type="cellIs" dxfId="79" priority="81" stopIfTrue="1" operator="notEqual">
      <formula>""</formula>
    </cfRule>
  </conditionalFormatting>
  <conditionalFormatting sqref="B21:G22 I21">
    <cfRule type="cellIs" dxfId="78" priority="80" stopIfTrue="1" operator="notEqual">
      <formula>""</formula>
    </cfRule>
  </conditionalFormatting>
  <conditionalFormatting sqref="B23:G24 I23">
    <cfRule type="cellIs" dxfId="77" priority="79" stopIfTrue="1" operator="notEqual">
      <formula>""</formula>
    </cfRule>
  </conditionalFormatting>
  <conditionalFormatting sqref="B25:G26 I25">
    <cfRule type="cellIs" dxfId="76" priority="78" stopIfTrue="1" operator="notEqual">
      <formula>""</formula>
    </cfRule>
  </conditionalFormatting>
  <conditionalFormatting sqref="B27:G27 I27 B28:D28 F28:G28">
    <cfRule type="cellIs" dxfId="75" priority="77" stopIfTrue="1" operator="notEqual">
      <formula>""</formula>
    </cfRule>
  </conditionalFormatting>
  <conditionalFormatting sqref="E28">
    <cfRule type="cellIs" dxfId="74" priority="76" stopIfTrue="1" operator="notEqual">
      <formula>""</formula>
    </cfRule>
  </conditionalFormatting>
  <conditionalFormatting sqref="B29:G29 I29 B30:D30 F30:G30">
    <cfRule type="cellIs" dxfId="73" priority="75" stopIfTrue="1" operator="notEqual">
      <formula>""</formula>
    </cfRule>
  </conditionalFormatting>
  <conditionalFormatting sqref="B31:G31 I31 B32:D32 F32:G32">
    <cfRule type="cellIs" dxfId="72" priority="73" stopIfTrue="1" operator="notEqual">
      <formula>""</formula>
    </cfRule>
  </conditionalFormatting>
  <conditionalFormatting sqref="E32">
    <cfRule type="cellIs" dxfId="71" priority="72" stopIfTrue="1" operator="notEqual">
      <formula>""</formula>
    </cfRule>
  </conditionalFormatting>
  <conditionalFormatting sqref="E34">
    <cfRule type="cellIs" dxfId="70" priority="70" stopIfTrue="1" operator="notEqual">
      <formula>""</formula>
    </cfRule>
  </conditionalFormatting>
  <conditionalFormatting sqref="B33:G33 I33 B34:D34 F34:G34">
    <cfRule type="cellIs" dxfId="69" priority="71" stopIfTrue="1" operator="notEqual">
      <formula>""</formula>
    </cfRule>
  </conditionalFormatting>
  <conditionalFormatting sqref="E36">
    <cfRule type="cellIs" dxfId="68" priority="68" stopIfTrue="1" operator="notEqual">
      <formula>""</formula>
    </cfRule>
  </conditionalFormatting>
  <conditionalFormatting sqref="E38">
    <cfRule type="cellIs" dxfId="67" priority="66" stopIfTrue="1" operator="notEqual">
      <formula>""</formula>
    </cfRule>
  </conditionalFormatting>
  <conditionalFormatting sqref="B35:G35 I35 B36:D36 F36:G36">
    <cfRule type="cellIs" dxfId="66" priority="69" stopIfTrue="1" operator="notEqual">
      <formula>""</formula>
    </cfRule>
  </conditionalFormatting>
  <conditionalFormatting sqref="B37:G37 I37 B38:D38 F38:G38">
    <cfRule type="cellIs" dxfId="65" priority="67" stopIfTrue="1" operator="notEqual">
      <formula>""</formula>
    </cfRule>
  </conditionalFormatting>
  <conditionalFormatting sqref="E40">
    <cfRule type="cellIs" dxfId="64" priority="64" stopIfTrue="1" operator="notEqual">
      <formula>""</formula>
    </cfRule>
  </conditionalFormatting>
  <conditionalFormatting sqref="B39:G39 I39 B40:D40 F40:G40">
    <cfRule type="cellIs" dxfId="63" priority="65" stopIfTrue="1" operator="notEqual">
      <formula>""</formula>
    </cfRule>
  </conditionalFormatting>
  <conditionalFormatting sqref="E30">
    <cfRule type="cellIs" dxfId="62" priority="63" stopIfTrue="1" operator="notEqual">
      <formula>""</formula>
    </cfRule>
  </conditionalFormatting>
  <conditionalFormatting sqref="I18">
    <cfRule type="cellIs" dxfId="61" priority="62" stopIfTrue="1" operator="notEqual">
      <formula>""</formula>
    </cfRule>
  </conditionalFormatting>
  <conditionalFormatting sqref="I20">
    <cfRule type="cellIs" dxfId="60" priority="61" stopIfTrue="1" operator="notEqual">
      <formula>""</formula>
    </cfRule>
  </conditionalFormatting>
  <conditionalFormatting sqref="I22">
    <cfRule type="cellIs" dxfId="59" priority="60" stopIfTrue="1" operator="notEqual">
      <formula>""</formula>
    </cfRule>
  </conditionalFormatting>
  <conditionalFormatting sqref="I24">
    <cfRule type="cellIs" dxfId="58" priority="59" stopIfTrue="1" operator="notEqual">
      <formula>""</formula>
    </cfRule>
  </conditionalFormatting>
  <conditionalFormatting sqref="I26">
    <cfRule type="cellIs" dxfId="57" priority="58" stopIfTrue="1" operator="notEqual">
      <formula>""</formula>
    </cfRule>
  </conditionalFormatting>
  <conditionalFormatting sqref="I28">
    <cfRule type="cellIs" dxfId="56" priority="57" stopIfTrue="1" operator="notEqual">
      <formula>""</formula>
    </cfRule>
  </conditionalFormatting>
  <conditionalFormatting sqref="I30">
    <cfRule type="cellIs" dxfId="55" priority="56" stopIfTrue="1" operator="notEqual">
      <formula>""</formula>
    </cfRule>
  </conditionalFormatting>
  <conditionalFormatting sqref="I32">
    <cfRule type="cellIs" dxfId="54" priority="55" stopIfTrue="1" operator="notEqual">
      <formula>""</formula>
    </cfRule>
  </conditionalFormatting>
  <conditionalFormatting sqref="I34">
    <cfRule type="cellIs" dxfId="53" priority="54" stopIfTrue="1" operator="notEqual">
      <formula>""</formula>
    </cfRule>
  </conditionalFormatting>
  <conditionalFormatting sqref="I36">
    <cfRule type="cellIs" dxfId="52" priority="53" stopIfTrue="1" operator="notEqual">
      <formula>""</formula>
    </cfRule>
  </conditionalFormatting>
  <conditionalFormatting sqref="I38">
    <cfRule type="cellIs" dxfId="51" priority="52" stopIfTrue="1" operator="notEqual">
      <formula>""</formula>
    </cfRule>
  </conditionalFormatting>
  <conditionalFormatting sqref="I40">
    <cfRule type="cellIs" dxfId="50" priority="51" stopIfTrue="1" operator="notEqual">
      <formula>""</formula>
    </cfRule>
  </conditionalFormatting>
  <conditionalFormatting sqref="I43">
    <cfRule type="cellIs" dxfId="49" priority="50" stopIfTrue="1" operator="notEqual">
      <formula>""</formula>
    </cfRule>
  </conditionalFormatting>
  <conditionalFormatting sqref="I45">
    <cfRule type="cellIs" dxfId="48" priority="49" stopIfTrue="1" operator="notEqual">
      <formula>""</formula>
    </cfRule>
  </conditionalFormatting>
  <conditionalFormatting sqref="I48">
    <cfRule type="cellIs" dxfId="47" priority="48" stopIfTrue="1" operator="notEqual">
      <formula>""</formula>
    </cfRule>
  </conditionalFormatting>
  <conditionalFormatting sqref="I50">
    <cfRule type="cellIs" dxfId="46" priority="47" stopIfTrue="1" operator="notEqual">
      <formula>""</formula>
    </cfRule>
  </conditionalFormatting>
  <conditionalFormatting sqref="I53">
    <cfRule type="cellIs" dxfId="45" priority="46" stopIfTrue="1" operator="notEqual">
      <formula>""</formula>
    </cfRule>
  </conditionalFormatting>
  <conditionalFormatting sqref="I55">
    <cfRule type="cellIs" dxfId="44" priority="45" stopIfTrue="1" operator="notEqual">
      <formula>""</formula>
    </cfRule>
  </conditionalFormatting>
  <conditionalFormatting sqref="I58">
    <cfRule type="cellIs" dxfId="43" priority="44" stopIfTrue="1" operator="notEqual">
      <formula>""</formula>
    </cfRule>
  </conditionalFormatting>
  <conditionalFormatting sqref="I61">
    <cfRule type="cellIs" dxfId="42" priority="43" stopIfTrue="1" operator="notEqual">
      <formula>""</formula>
    </cfRule>
  </conditionalFormatting>
  <conditionalFormatting sqref="I64">
    <cfRule type="cellIs" dxfId="41" priority="42" stopIfTrue="1" operator="notEqual">
      <formula>""</formula>
    </cfRule>
  </conditionalFormatting>
  <conditionalFormatting sqref="I66">
    <cfRule type="cellIs" dxfId="40" priority="41" stopIfTrue="1" operator="notEqual">
      <formula>""</formula>
    </cfRule>
  </conditionalFormatting>
  <conditionalFormatting sqref="I69">
    <cfRule type="cellIs" dxfId="39" priority="40" stopIfTrue="1" operator="notEqual">
      <formula>""</formula>
    </cfRule>
  </conditionalFormatting>
  <conditionalFormatting sqref="I71">
    <cfRule type="cellIs" dxfId="38" priority="39" stopIfTrue="1" operator="notEqual">
      <formula>""</formula>
    </cfRule>
  </conditionalFormatting>
  <conditionalFormatting sqref="I74">
    <cfRule type="cellIs" dxfId="37" priority="38" stopIfTrue="1" operator="notEqual">
      <formula>""</formula>
    </cfRule>
  </conditionalFormatting>
  <conditionalFormatting sqref="I76">
    <cfRule type="cellIs" dxfId="36" priority="37" stopIfTrue="1" operator="notEqual">
      <formula>""</formula>
    </cfRule>
  </conditionalFormatting>
  <conditionalFormatting sqref="H15">
    <cfRule type="cellIs" dxfId="35" priority="36" stopIfTrue="1" operator="notEqual">
      <formula>""</formula>
    </cfRule>
  </conditionalFormatting>
  <conditionalFormatting sqref="H17">
    <cfRule type="cellIs" dxfId="34" priority="35" stopIfTrue="1" operator="notEqual">
      <formula>""</formula>
    </cfRule>
  </conditionalFormatting>
  <conditionalFormatting sqref="H19">
    <cfRule type="cellIs" dxfId="33" priority="34" stopIfTrue="1" operator="notEqual">
      <formula>""</formula>
    </cfRule>
  </conditionalFormatting>
  <conditionalFormatting sqref="H21">
    <cfRule type="cellIs" dxfId="32" priority="33" stopIfTrue="1" operator="notEqual">
      <formula>""</formula>
    </cfRule>
  </conditionalFormatting>
  <conditionalFormatting sqref="H23">
    <cfRule type="cellIs" dxfId="31" priority="32" stopIfTrue="1" operator="notEqual">
      <formula>""</formula>
    </cfRule>
  </conditionalFormatting>
  <conditionalFormatting sqref="H25">
    <cfRule type="cellIs" dxfId="30" priority="31" stopIfTrue="1" operator="notEqual">
      <formula>""</formula>
    </cfRule>
  </conditionalFormatting>
  <conditionalFormatting sqref="H27">
    <cfRule type="cellIs" dxfId="29" priority="30" stopIfTrue="1" operator="notEqual">
      <formula>""</formula>
    </cfRule>
  </conditionalFormatting>
  <conditionalFormatting sqref="H29">
    <cfRule type="cellIs" dxfId="28" priority="29" stopIfTrue="1" operator="notEqual">
      <formula>""</formula>
    </cfRule>
  </conditionalFormatting>
  <conditionalFormatting sqref="H31">
    <cfRule type="cellIs" dxfId="27" priority="28" stopIfTrue="1" operator="notEqual">
      <formula>""</formula>
    </cfRule>
  </conditionalFormatting>
  <conditionalFormatting sqref="H33">
    <cfRule type="cellIs" dxfId="26" priority="27" stopIfTrue="1" operator="notEqual">
      <formula>""</formula>
    </cfRule>
  </conditionalFormatting>
  <conditionalFormatting sqref="H35">
    <cfRule type="cellIs" dxfId="25" priority="26" stopIfTrue="1" operator="notEqual">
      <formula>""</formula>
    </cfRule>
  </conditionalFormatting>
  <conditionalFormatting sqref="H37">
    <cfRule type="cellIs" dxfId="24" priority="25" stopIfTrue="1" operator="notEqual">
      <formula>""</formula>
    </cfRule>
  </conditionalFormatting>
  <conditionalFormatting sqref="H39">
    <cfRule type="cellIs" dxfId="23" priority="24" stopIfTrue="1" operator="notEqual">
      <formula>""</formula>
    </cfRule>
  </conditionalFormatting>
  <conditionalFormatting sqref="H41">
    <cfRule type="cellIs" dxfId="22" priority="23" stopIfTrue="1" operator="notEqual">
      <formula>""</formula>
    </cfRule>
  </conditionalFormatting>
  <conditionalFormatting sqref="H42">
    <cfRule type="cellIs" dxfId="21" priority="22" stopIfTrue="1" operator="notEqual">
      <formula>""</formula>
    </cfRule>
  </conditionalFormatting>
  <conditionalFormatting sqref="H44">
    <cfRule type="cellIs" dxfId="20" priority="21" stopIfTrue="1" operator="notEqual">
      <formula>""</formula>
    </cfRule>
  </conditionalFormatting>
  <conditionalFormatting sqref="H46">
    <cfRule type="cellIs" dxfId="19" priority="20" stopIfTrue="1" operator="notEqual">
      <formula>""</formula>
    </cfRule>
  </conditionalFormatting>
  <conditionalFormatting sqref="H47">
    <cfRule type="cellIs" dxfId="18" priority="19" stopIfTrue="1" operator="notEqual">
      <formula>""</formula>
    </cfRule>
  </conditionalFormatting>
  <conditionalFormatting sqref="H49">
    <cfRule type="cellIs" dxfId="17" priority="18" stopIfTrue="1" operator="notEqual">
      <formula>""</formula>
    </cfRule>
  </conditionalFormatting>
  <conditionalFormatting sqref="H51">
    <cfRule type="cellIs" dxfId="16" priority="17" stopIfTrue="1" operator="notEqual">
      <formula>""</formula>
    </cfRule>
  </conditionalFormatting>
  <conditionalFormatting sqref="H52">
    <cfRule type="cellIs" dxfId="15" priority="16" stopIfTrue="1" operator="notEqual">
      <formula>""</formula>
    </cfRule>
  </conditionalFormatting>
  <conditionalFormatting sqref="H54">
    <cfRule type="cellIs" dxfId="14" priority="15" stopIfTrue="1" operator="notEqual">
      <formula>""</formula>
    </cfRule>
  </conditionalFormatting>
  <conditionalFormatting sqref="H56">
    <cfRule type="cellIs" dxfId="13" priority="14" stopIfTrue="1" operator="notEqual">
      <formula>""</formula>
    </cfRule>
  </conditionalFormatting>
  <conditionalFormatting sqref="H57">
    <cfRule type="cellIs" dxfId="12" priority="13" stopIfTrue="1" operator="notEqual">
      <formula>""</formula>
    </cfRule>
  </conditionalFormatting>
  <conditionalFormatting sqref="H59">
    <cfRule type="cellIs" dxfId="11" priority="12" stopIfTrue="1" operator="notEqual">
      <formula>""</formula>
    </cfRule>
  </conditionalFormatting>
  <conditionalFormatting sqref="H60">
    <cfRule type="cellIs" dxfId="10" priority="11" stopIfTrue="1" operator="notEqual">
      <formula>""</formula>
    </cfRule>
  </conditionalFormatting>
  <conditionalFormatting sqref="H62">
    <cfRule type="cellIs" dxfId="9" priority="10" stopIfTrue="1" operator="notEqual">
      <formula>""</formula>
    </cfRule>
  </conditionalFormatting>
  <conditionalFormatting sqref="H63">
    <cfRule type="cellIs" dxfId="8" priority="9" stopIfTrue="1" operator="notEqual">
      <formula>""</formula>
    </cfRule>
  </conditionalFormatting>
  <conditionalFormatting sqref="H65">
    <cfRule type="cellIs" dxfId="7" priority="8" stopIfTrue="1" operator="notEqual">
      <formula>""</formula>
    </cfRule>
  </conditionalFormatting>
  <conditionalFormatting sqref="H67">
    <cfRule type="cellIs" dxfId="6" priority="7" stopIfTrue="1" operator="notEqual">
      <formula>""</formula>
    </cfRule>
  </conditionalFormatting>
  <conditionalFormatting sqref="H68">
    <cfRule type="cellIs" dxfId="5" priority="6" stopIfTrue="1" operator="notEqual">
      <formula>""</formula>
    </cfRule>
  </conditionalFormatting>
  <conditionalFormatting sqref="H70">
    <cfRule type="cellIs" dxfId="4" priority="5" stopIfTrue="1" operator="notEqual">
      <formula>""</formula>
    </cfRule>
  </conditionalFormatting>
  <conditionalFormatting sqref="H72">
    <cfRule type="cellIs" dxfId="3" priority="4" stopIfTrue="1" operator="notEqual">
      <formula>""</formula>
    </cfRule>
  </conditionalFormatting>
  <conditionalFormatting sqref="H73">
    <cfRule type="cellIs" dxfId="2" priority="3" stopIfTrue="1" operator="notEqual">
      <formula>""</formula>
    </cfRule>
  </conditionalFormatting>
  <conditionalFormatting sqref="H75">
    <cfRule type="cellIs" dxfId="1" priority="2" stopIfTrue="1" operator="notEqual">
      <formula>""</formula>
    </cfRule>
  </conditionalFormatting>
  <conditionalFormatting sqref="H77">
    <cfRule type="cellIs" dxfId="0" priority="1" stopIfTrue="1" operator="notEqual">
      <formula>""</formula>
    </cfRule>
  </conditionalFormatting>
  <dataValidations count="2">
    <dataValidation type="custom" allowBlank="1" showInputMessage="1" showErrorMessage="1" errorTitle="Attenzione!" error="Importo con solo 2 (due) posizioni decimali!!!" sqref="F15:G40 H15 H17 H19 H21 H23 H25 H27 H29 H31 H33 H35 H37 H39 H41:H42 H44 H46:H47 H49 H51:H52 H54 H56:H57 H59:H60 H62:H63 H65 H67:H68 H70 H72:H73 H75 H77" xr:uid="{00000000-0002-0000-0300-000000000000}">
      <formula1>F15=ROUND(F15,2)</formula1>
    </dataValidation>
    <dataValidation type="custom" allowBlank="1" showInputMessage="1" showErrorMessage="1" errorTitle="Achtung!" error="Betrag nur mit 2 (zwei) Dezimalstellen!!!" sqref="F41:G65536" xr:uid="{00000000-0002-0000-0300-000001000000}">
      <formula1>F41=ROUND(F41,2)</formula1>
    </dataValidation>
  </dataValidations>
  <pageMargins left="0.7" right="0.7" top="0.78740157499999996" bottom="0.78740157499999996" header="0.3" footer="0.3"/>
  <pageSetup paperSize="9" scale="4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
  <dimension ref="A1:G118"/>
  <sheetViews>
    <sheetView topLeftCell="A2" workbookViewId="0">
      <selection activeCell="G4" sqref="G4:G9"/>
    </sheetView>
  </sheetViews>
  <sheetFormatPr defaultColWidth="11.42578125" defaultRowHeight="12.75" x14ac:dyDescent="0.2"/>
  <cols>
    <col min="1" max="1" width="21.7109375" style="30" customWidth="1"/>
    <col min="2" max="2" width="23.42578125" style="30" customWidth="1"/>
    <col min="3" max="5" width="11.42578125" style="30" customWidth="1"/>
    <col min="6" max="6" width="45.28515625" style="30" bestFit="1" customWidth="1"/>
    <col min="7" max="7" width="49.28515625" style="30" bestFit="1" customWidth="1"/>
    <col min="8" max="16384" width="11.42578125" style="30"/>
  </cols>
  <sheetData>
    <row r="1" spans="1:7" ht="15.75" x14ac:dyDescent="0.2">
      <c r="A1" s="35" t="s">
        <v>209</v>
      </c>
      <c r="B1" s="35" t="s">
        <v>0</v>
      </c>
    </row>
    <row r="2" spans="1:7" ht="15.75" x14ac:dyDescent="0.2">
      <c r="A2" s="36"/>
      <c r="B2" s="36"/>
    </row>
    <row r="3" spans="1:7" x14ac:dyDescent="0.2">
      <c r="A3" s="37" t="s">
        <v>7</v>
      </c>
      <c r="B3" s="37" t="s">
        <v>2</v>
      </c>
    </row>
    <row r="4" spans="1:7" x14ac:dyDescent="0.2">
      <c r="A4" s="38" t="s">
        <v>1</v>
      </c>
      <c r="B4" s="38" t="s">
        <v>16</v>
      </c>
    </row>
    <row r="5" spans="1:7" ht="15" x14ac:dyDescent="0.25">
      <c r="A5" s="38" t="s">
        <v>4</v>
      </c>
      <c r="B5" s="38" t="s">
        <v>193</v>
      </c>
      <c r="F5" s="31" t="s">
        <v>3</v>
      </c>
      <c r="G5" s="30" t="s">
        <v>23</v>
      </c>
    </row>
    <row r="6" spans="1:7" ht="15" x14ac:dyDescent="0.25">
      <c r="A6" s="38" t="s">
        <v>10</v>
      </c>
      <c r="B6" s="38" t="s">
        <v>75</v>
      </c>
      <c r="F6" s="31" t="s">
        <v>6</v>
      </c>
      <c r="G6" s="30" t="s">
        <v>26</v>
      </c>
    </row>
    <row r="7" spans="1:7" ht="15" x14ac:dyDescent="0.25">
      <c r="A7" s="38" t="s">
        <v>12</v>
      </c>
      <c r="B7" s="38" t="s">
        <v>8</v>
      </c>
      <c r="F7" s="31" t="s">
        <v>9</v>
      </c>
      <c r="G7" s="30" t="s">
        <v>29</v>
      </c>
    </row>
    <row r="8" spans="1:7" ht="15" x14ac:dyDescent="0.25">
      <c r="A8" s="38" t="s">
        <v>15</v>
      </c>
      <c r="B8" s="38" t="s">
        <v>5</v>
      </c>
      <c r="F8" s="31" t="s">
        <v>11</v>
      </c>
      <c r="G8" s="30" t="s">
        <v>32</v>
      </c>
    </row>
    <row r="9" spans="1:7" ht="15" x14ac:dyDescent="0.25">
      <c r="A9" s="38" t="s">
        <v>17</v>
      </c>
      <c r="B9" s="38" t="s">
        <v>115</v>
      </c>
      <c r="F9" s="31" t="s">
        <v>14</v>
      </c>
      <c r="G9" s="30" t="s">
        <v>35</v>
      </c>
    </row>
    <row r="10" spans="1:7" x14ac:dyDescent="0.2">
      <c r="A10" s="38" t="s">
        <v>19</v>
      </c>
      <c r="B10" s="38" t="s">
        <v>18</v>
      </c>
    </row>
    <row r="11" spans="1:7" x14ac:dyDescent="0.2">
      <c r="A11" s="38" t="s">
        <v>21</v>
      </c>
      <c r="B11" s="38" t="s">
        <v>20</v>
      </c>
    </row>
    <row r="12" spans="1:7" x14ac:dyDescent="0.2">
      <c r="A12" s="38" t="s">
        <v>24</v>
      </c>
      <c r="B12" s="38" t="s">
        <v>31</v>
      </c>
    </row>
    <row r="13" spans="1:7" x14ac:dyDescent="0.2">
      <c r="A13" s="38" t="s">
        <v>27</v>
      </c>
      <c r="B13" s="38" t="s">
        <v>25</v>
      </c>
    </row>
    <row r="14" spans="1:7" x14ac:dyDescent="0.2">
      <c r="A14" s="38" t="s">
        <v>30</v>
      </c>
      <c r="B14" s="38" t="s">
        <v>28</v>
      </c>
    </row>
    <row r="15" spans="1:7" x14ac:dyDescent="0.2">
      <c r="A15" s="38" t="s">
        <v>33</v>
      </c>
      <c r="B15" s="38" t="s">
        <v>34</v>
      </c>
    </row>
    <row r="16" spans="1:7" x14ac:dyDescent="0.2">
      <c r="A16" s="38" t="s">
        <v>36</v>
      </c>
      <c r="B16" s="38" t="s">
        <v>127</v>
      </c>
    </row>
    <row r="17" spans="1:2" x14ac:dyDescent="0.2">
      <c r="A17" s="38" t="s">
        <v>218</v>
      </c>
      <c r="B17" s="38" t="s">
        <v>54</v>
      </c>
    </row>
    <row r="18" spans="1:2" x14ac:dyDescent="0.2">
      <c r="A18" s="38" t="s">
        <v>38</v>
      </c>
      <c r="B18" s="38" t="s">
        <v>113</v>
      </c>
    </row>
    <row r="19" spans="1:2" x14ac:dyDescent="0.2">
      <c r="A19" s="38" t="s">
        <v>41</v>
      </c>
      <c r="B19" s="38" t="s">
        <v>89</v>
      </c>
    </row>
    <row r="20" spans="1:2" x14ac:dyDescent="0.2">
      <c r="A20" s="38" t="s">
        <v>210</v>
      </c>
      <c r="B20" s="38" t="s">
        <v>211</v>
      </c>
    </row>
    <row r="21" spans="1:2" x14ac:dyDescent="0.2">
      <c r="A21" s="38" t="s">
        <v>44</v>
      </c>
      <c r="B21" s="38" t="s">
        <v>201</v>
      </c>
    </row>
    <row r="22" spans="1:2" x14ac:dyDescent="0.2">
      <c r="A22" s="38" t="s">
        <v>46</v>
      </c>
      <c r="B22" s="38" t="s">
        <v>64</v>
      </c>
    </row>
    <row r="23" spans="1:2" x14ac:dyDescent="0.2">
      <c r="A23" s="38" t="s">
        <v>48</v>
      </c>
      <c r="B23" s="38" t="s">
        <v>39</v>
      </c>
    </row>
    <row r="24" spans="1:2" x14ac:dyDescent="0.2">
      <c r="A24" s="38" t="s">
        <v>50</v>
      </c>
      <c r="B24" s="38" t="s">
        <v>50</v>
      </c>
    </row>
    <row r="25" spans="1:2" x14ac:dyDescent="0.2">
      <c r="A25" s="38" t="s">
        <v>52</v>
      </c>
      <c r="B25" s="38" t="s">
        <v>69</v>
      </c>
    </row>
    <row r="26" spans="1:2" x14ac:dyDescent="0.2">
      <c r="A26" s="38" t="s">
        <v>53</v>
      </c>
      <c r="B26" s="38" t="s">
        <v>71</v>
      </c>
    </row>
    <row r="27" spans="1:2" x14ac:dyDescent="0.2">
      <c r="A27" s="38" t="s">
        <v>219</v>
      </c>
      <c r="B27" s="38" t="s">
        <v>220</v>
      </c>
    </row>
    <row r="28" spans="1:2" x14ac:dyDescent="0.2">
      <c r="A28" s="38" t="s">
        <v>55</v>
      </c>
      <c r="B28" s="38" t="s">
        <v>195</v>
      </c>
    </row>
    <row r="29" spans="1:2" x14ac:dyDescent="0.2">
      <c r="A29" s="38" t="s">
        <v>56</v>
      </c>
      <c r="B29" s="38" t="s">
        <v>13</v>
      </c>
    </row>
    <row r="30" spans="1:2" x14ac:dyDescent="0.2">
      <c r="A30" s="38" t="s">
        <v>58</v>
      </c>
      <c r="B30" s="38" t="s">
        <v>147</v>
      </c>
    </row>
    <row r="31" spans="1:2" x14ac:dyDescent="0.2">
      <c r="A31" s="38" t="s">
        <v>60</v>
      </c>
      <c r="B31" s="38" t="s">
        <v>232</v>
      </c>
    </row>
    <row r="32" spans="1:2" x14ac:dyDescent="0.2">
      <c r="A32" s="38" t="s">
        <v>212</v>
      </c>
      <c r="B32" s="38" t="s">
        <v>213</v>
      </c>
    </row>
    <row r="33" spans="1:2" x14ac:dyDescent="0.2">
      <c r="A33" s="38" t="s">
        <v>63</v>
      </c>
      <c r="B33" s="38" t="s">
        <v>51</v>
      </c>
    </row>
    <row r="34" spans="1:2" x14ac:dyDescent="0.2">
      <c r="A34" s="38" t="s">
        <v>65</v>
      </c>
      <c r="B34" s="38" t="s">
        <v>42</v>
      </c>
    </row>
    <row r="35" spans="1:2" x14ac:dyDescent="0.2">
      <c r="A35" s="38" t="s">
        <v>67</v>
      </c>
      <c r="B35" s="38" t="s">
        <v>43</v>
      </c>
    </row>
    <row r="36" spans="1:2" x14ac:dyDescent="0.2">
      <c r="A36" s="38" t="s">
        <v>68</v>
      </c>
      <c r="B36" s="38" t="s">
        <v>47</v>
      </c>
    </row>
    <row r="37" spans="1:2" x14ac:dyDescent="0.2">
      <c r="A37" s="38" t="s">
        <v>70</v>
      </c>
      <c r="B37" s="38" t="s">
        <v>49</v>
      </c>
    </row>
    <row r="38" spans="1:2" x14ac:dyDescent="0.2">
      <c r="A38" s="38" t="s">
        <v>72</v>
      </c>
      <c r="B38" s="38" t="s">
        <v>37</v>
      </c>
    </row>
    <row r="39" spans="1:2" x14ac:dyDescent="0.2">
      <c r="A39" s="38" t="s">
        <v>214</v>
      </c>
      <c r="B39" s="38" t="s">
        <v>215</v>
      </c>
    </row>
    <row r="40" spans="1:2" x14ac:dyDescent="0.2">
      <c r="A40" s="38" t="s">
        <v>216</v>
      </c>
      <c r="B40" s="38" t="s">
        <v>217</v>
      </c>
    </row>
    <row r="41" spans="1:2" x14ac:dyDescent="0.2">
      <c r="A41" s="38" t="s">
        <v>76</v>
      </c>
      <c r="B41" s="38" t="s">
        <v>82</v>
      </c>
    </row>
    <row r="42" spans="1:2" x14ac:dyDescent="0.2">
      <c r="A42" s="38" t="s">
        <v>78</v>
      </c>
      <c r="B42" s="38" t="s">
        <v>77</v>
      </c>
    </row>
    <row r="43" spans="1:2" x14ac:dyDescent="0.2">
      <c r="A43" s="38" t="s">
        <v>80</v>
      </c>
      <c r="B43" s="38" t="s">
        <v>80</v>
      </c>
    </row>
    <row r="44" spans="1:2" x14ac:dyDescent="0.2">
      <c r="A44" s="38" t="s">
        <v>81</v>
      </c>
      <c r="B44" s="38" t="s">
        <v>74</v>
      </c>
    </row>
    <row r="45" spans="1:2" x14ac:dyDescent="0.2">
      <c r="A45" s="38" t="s">
        <v>83</v>
      </c>
      <c r="B45" s="38" t="s">
        <v>84</v>
      </c>
    </row>
    <row r="46" spans="1:2" x14ac:dyDescent="0.2">
      <c r="A46" s="38" t="s">
        <v>85</v>
      </c>
      <c r="B46" s="38" t="s">
        <v>79</v>
      </c>
    </row>
    <row r="47" spans="1:2" x14ac:dyDescent="0.2">
      <c r="A47" s="38" t="s">
        <v>87</v>
      </c>
      <c r="B47" s="38" t="s">
        <v>86</v>
      </c>
    </row>
    <row r="48" spans="1:2" x14ac:dyDescent="0.2">
      <c r="A48" s="38" t="s">
        <v>224</v>
      </c>
      <c r="B48" s="38" t="s">
        <v>88</v>
      </c>
    </row>
    <row r="49" spans="1:2" x14ac:dyDescent="0.2">
      <c r="A49" s="38" t="s">
        <v>222</v>
      </c>
      <c r="B49" s="38" t="s">
        <v>223</v>
      </c>
    </row>
    <row r="50" spans="1:2" x14ac:dyDescent="0.2">
      <c r="A50" s="38" t="s">
        <v>90</v>
      </c>
      <c r="B50" s="38" t="s">
        <v>91</v>
      </c>
    </row>
    <row r="51" spans="1:2" x14ac:dyDescent="0.2">
      <c r="A51" s="38" t="s">
        <v>92</v>
      </c>
      <c r="B51" s="38" t="s">
        <v>93</v>
      </c>
    </row>
    <row r="52" spans="1:2" x14ac:dyDescent="0.2">
      <c r="A52" s="38" t="s">
        <v>94</v>
      </c>
      <c r="B52" s="38" t="s">
        <v>97</v>
      </c>
    </row>
    <row r="53" spans="1:2" x14ac:dyDescent="0.2">
      <c r="A53" s="38" t="s">
        <v>96</v>
      </c>
      <c r="B53" s="38" t="s">
        <v>95</v>
      </c>
    </row>
    <row r="54" spans="1:2" x14ac:dyDescent="0.2">
      <c r="A54" s="38" t="s">
        <v>98</v>
      </c>
      <c r="B54" s="38" t="s">
        <v>101</v>
      </c>
    </row>
    <row r="55" spans="1:2" x14ac:dyDescent="0.2">
      <c r="A55" s="38" t="s">
        <v>100</v>
      </c>
      <c r="B55" s="38" t="s">
        <v>103</v>
      </c>
    </row>
    <row r="56" spans="1:2" x14ac:dyDescent="0.2">
      <c r="A56" s="38" t="s">
        <v>102</v>
      </c>
      <c r="B56" s="38" t="s">
        <v>141</v>
      </c>
    </row>
    <row r="57" spans="1:2" x14ac:dyDescent="0.2">
      <c r="A57" s="38" t="s">
        <v>104</v>
      </c>
      <c r="B57" s="38" t="s">
        <v>160</v>
      </c>
    </row>
    <row r="58" spans="1:2" x14ac:dyDescent="0.2">
      <c r="A58" s="38" t="s">
        <v>106</v>
      </c>
      <c r="B58" s="38" t="s">
        <v>105</v>
      </c>
    </row>
    <row r="59" spans="1:2" x14ac:dyDescent="0.2">
      <c r="A59" s="38" t="s">
        <v>108</v>
      </c>
      <c r="B59" s="38" t="s">
        <v>107</v>
      </c>
    </row>
    <row r="60" spans="1:2" x14ac:dyDescent="0.2">
      <c r="A60" s="38" t="s">
        <v>110</v>
      </c>
      <c r="B60" s="38" t="s">
        <v>109</v>
      </c>
    </row>
    <row r="61" spans="1:2" x14ac:dyDescent="0.2">
      <c r="A61" s="38" t="s">
        <v>112</v>
      </c>
      <c r="B61" s="38" t="s">
        <v>59</v>
      </c>
    </row>
    <row r="62" spans="1:2" x14ac:dyDescent="0.2">
      <c r="A62" s="38" t="s">
        <v>114</v>
      </c>
      <c r="B62" s="38" t="s">
        <v>205</v>
      </c>
    </row>
    <row r="63" spans="1:2" x14ac:dyDescent="0.2">
      <c r="A63" s="38" t="s">
        <v>116</v>
      </c>
      <c r="B63" s="38" t="s">
        <v>192</v>
      </c>
    </row>
    <row r="64" spans="1:2" x14ac:dyDescent="0.2">
      <c r="A64" s="38" t="s">
        <v>118</v>
      </c>
      <c r="B64" s="38" t="s">
        <v>119</v>
      </c>
    </row>
    <row r="65" spans="1:2" x14ac:dyDescent="0.2">
      <c r="A65" s="38" t="s">
        <v>120</v>
      </c>
      <c r="B65" s="38" t="s">
        <v>121</v>
      </c>
    </row>
    <row r="66" spans="1:2" x14ac:dyDescent="0.2">
      <c r="A66" s="38" t="s">
        <v>122</v>
      </c>
      <c r="B66" s="38" t="s">
        <v>61</v>
      </c>
    </row>
    <row r="67" spans="1:2" x14ac:dyDescent="0.2">
      <c r="A67" s="38" t="s">
        <v>124</v>
      </c>
      <c r="B67" s="38" t="s">
        <v>188</v>
      </c>
    </row>
    <row r="68" spans="1:2" x14ac:dyDescent="0.2">
      <c r="A68" s="38" t="s">
        <v>126</v>
      </c>
      <c r="B68" s="38" t="s">
        <v>190</v>
      </c>
    </row>
    <row r="69" spans="1:2" x14ac:dyDescent="0.2">
      <c r="A69" s="38" t="s">
        <v>123</v>
      </c>
      <c r="B69" s="38" t="s">
        <v>123</v>
      </c>
    </row>
    <row r="70" spans="1:2" x14ac:dyDescent="0.2">
      <c r="A70" s="38" t="s">
        <v>129</v>
      </c>
      <c r="B70" s="38" t="s">
        <v>128</v>
      </c>
    </row>
    <row r="71" spans="1:2" x14ac:dyDescent="0.2">
      <c r="A71" s="38" t="s">
        <v>131</v>
      </c>
      <c r="B71" s="38" t="s">
        <v>22</v>
      </c>
    </row>
    <row r="72" spans="1:2" x14ac:dyDescent="0.2">
      <c r="A72" s="38" t="s">
        <v>133</v>
      </c>
      <c r="B72" s="38" t="s">
        <v>130</v>
      </c>
    </row>
    <row r="73" spans="1:2" x14ac:dyDescent="0.2">
      <c r="A73" s="38" t="s">
        <v>135</v>
      </c>
      <c r="B73" s="38" t="s">
        <v>132</v>
      </c>
    </row>
    <row r="74" spans="1:2" x14ac:dyDescent="0.2">
      <c r="A74" s="38" t="s">
        <v>136</v>
      </c>
      <c r="B74" s="38" t="s">
        <v>225</v>
      </c>
    </row>
    <row r="75" spans="1:2" x14ac:dyDescent="0.2">
      <c r="A75" s="38" t="s">
        <v>138</v>
      </c>
      <c r="B75" s="38" t="s">
        <v>134</v>
      </c>
    </row>
    <row r="76" spans="1:2" x14ac:dyDescent="0.2">
      <c r="A76" s="38" t="s">
        <v>140</v>
      </c>
      <c r="B76" s="38" t="s">
        <v>139</v>
      </c>
    </row>
    <row r="77" spans="1:2" x14ac:dyDescent="0.2">
      <c r="A77" s="38" t="s">
        <v>142</v>
      </c>
      <c r="B77" s="38" t="s">
        <v>137</v>
      </c>
    </row>
    <row r="78" spans="1:2" x14ac:dyDescent="0.2">
      <c r="A78" s="38" t="s">
        <v>144</v>
      </c>
      <c r="B78" s="38" t="s">
        <v>143</v>
      </c>
    </row>
    <row r="79" spans="1:2" x14ac:dyDescent="0.2">
      <c r="A79" s="38" t="s">
        <v>146</v>
      </c>
      <c r="B79" s="38" t="s">
        <v>145</v>
      </c>
    </row>
    <row r="80" spans="1:2" x14ac:dyDescent="0.2">
      <c r="A80" s="38" t="s">
        <v>148</v>
      </c>
      <c r="B80" s="38" t="s">
        <v>40</v>
      </c>
    </row>
    <row r="81" spans="1:2" x14ac:dyDescent="0.2">
      <c r="A81" s="38" t="s">
        <v>149</v>
      </c>
      <c r="B81" s="38" t="s">
        <v>156</v>
      </c>
    </row>
    <row r="82" spans="1:2" x14ac:dyDescent="0.2">
      <c r="A82" s="38" t="s">
        <v>150</v>
      </c>
      <c r="B82" s="38" t="s">
        <v>158</v>
      </c>
    </row>
    <row r="83" spans="1:2" x14ac:dyDescent="0.2">
      <c r="A83" s="38" t="s">
        <v>151</v>
      </c>
      <c r="B83" s="38" t="s">
        <v>168</v>
      </c>
    </row>
    <row r="84" spans="1:2" x14ac:dyDescent="0.2">
      <c r="A84" s="38" t="s">
        <v>152</v>
      </c>
      <c r="B84" s="38" t="s">
        <v>170</v>
      </c>
    </row>
    <row r="85" spans="1:2" x14ac:dyDescent="0.2">
      <c r="A85" s="38" t="s">
        <v>153</v>
      </c>
      <c r="B85" s="38" t="s">
        <v>163</v>
      </c>
    </row>
    <row r="86" spans="1:2" x14ac:dyDescent="0.2">
      <c r="A86" s="38" t="s">
        <v>154</v>
      </c>
      <c r="B86" s="38" t="s">
        <v>166</v>
      </c>
    </row>
    <row r="87" spans="1:2" x14ac:dyDescent="0.2">
      <c r="A87" s="38" t="s">
        <v>155</v>
      </c>
      <c r="B87" s="38" t="s">
        <v>226</v>
      </c>
    </row>
    <row r="88" spans="1:2" x14ac:dyDescent="0.2">
      <c r="A88" s="38" t="s">
        <v>157</v>
      </c>
      <c r="B88" s="38" t="s">
        <v>227</v>
      </c>
    </row>
    <row r="89" spans="1:2" x14ac:dyDescent="0.2">
      <c r="A89" s="38" t="s">
        <v>159</v>
      </c>
      <c r="B89" s="38" t="s">
        <v>228</v>
      </c>
    </row>
    <row r="90" spans="1:2" x14ac:dyDescent="0.2">
      <c r="A90" s="38" t="s">
        <v>161</v>
      </c>
      <c r="B90" s="38" t="s">
        <v>230</v>
      </c>
    </row>
    <row r="91" spans="1:2" x14ac:dyDescent="0.2">
      <c r="A91" s="38" t="s">
        <v>162</v>
      </c>
      <c r="B91" s="38" t="s">
        <v>229</v>
      </c>
    </row>
    <row r="92" spans="1:2" x14ac:dyDescent="0.2">
      <c r="A92" s="38" t="s">
        <v>164</v>
      </c>
      <c r="B92" s="38" t="s">
        <v>231</v>
      </c>
    </row>
    <row r="93" spans="1:2" x14ac:dyDescent="0.2">
      <c r="A93" s="38" t="s">
        <v>165</v>
      </c>
      <c r="B93" s="38" t="s">
        <v>117</v>
      </c>
    </row>
    <row r="94" spans="1:2" x14ac:dyDescent="0.2">
      <c r="A94" s="38" t="s">
        <v>167</v>
      </c>
      <c r="B94" s="38" t="s">
        <v>208</v>
      </c>
    </row>
    <row r="95" spans="1:2" x14ac:dyDescent="0.2">
      <c r="A95" s="38" t="s">
        <v>169</v>
      </c>
      <c r="B95" s="38" t="s">
        <v>172</v>
      </c>
    </row>
    <row r="96" spans="1:2" x14ac:dyDescent="0.2">
      <c r="A96" s="38" t="s">
        <v>171</v>
      </c>
      <c r="B96" s="38" t="s">
        <v>185</v>
      </c>
    </row>
    <row r="97" spans="1:2" x14ac:dyDescent="0.2">
      <c r="A97" s="38" t="s">
        <v>173</v>
      </c>
      <c r="B97" s="38" t="s">
        <v>174</v>
      </c>
    </row>
    <row r="98" spans="1:2" x14ac:dyDescent="0.2">
      <c r="A98" s="38" t="s">
        <v>175</v>
      </c>
      <c r="B98" s="38" t="s">
        <v>176</v>
      </c>
    </row>
    <row r="99" spans="1:2" x14ac:dyDescent="0.2">
      <c r="A99" s="38" t="s">
        <v>177</v>
      </c>
      <c r="B99" s="38" t="s">
        <v>181</v>
      </c>
    </row>
    <row r="100" spans="1:2" x14ac:dyDescent="0.2">
      <c r="A100" s="38" t="s">
        <v>239</v>
      </c>
      <c r="B100" s="38" t="s">
        <v>182</v>
      </c>
    </row>
    <row r="101" spans="1:2" x14ac:dyDescent="0.2">
      <c r="A101" s="38" t="s">
        <v>178</v>
      </c>
      <c r="B101" s="38" t="s">
        <v>179</v>
      </c>
    </row>
    <row r="102" spans="1:2" x14ac:dyDescent="0.2">
      <c r="A102" s="38" t="s">
        <v>180</v>
      </c>
      <c r="B102" s="38" t="s">
        <v>57</v>
      </c>
    </row>
    <row r="103" spans="1:2" x14ac:dyDescent="0.2">
      <c r="A103" s="38" t="s">
        <v>237</v>
      </c>
      <c r="B103" s="38" t="s">
        <v>238</v>
      </c>
    </row>
    <row r="104" spans="1:2" x14ac:dyDescent="0.2">
      <c r="A104" s="38" t="s">
        <v>183</v>
      </c>
      <c r="B104" s="38" t="s">
        <v>240</v>
      </c>
    </row>
    <row r="105" spans="1:2" x14ac:dyDescent="0.2">
      <c r="A105" s="38" t="s">
        <v>184</v>
      </c>
      <c r="B105" s="38" t="s">
        <v>45</v>
      </c>
    </row>
    <row r="106" spans="1:2" x14ac:dyDescent="0.2">
      <c r="A106" s="38" t="s">
        <v>235</v>
      </c>
      <c r="B106" s="38" t="s">
        <v>236</v>
      </c>
    </row>
    <row r="107" spans="1:2" x14ac:dyDescent="0.2">
      <c r="A107" s="38" t="s">
        <v>186</v>
      </c>
      <c r="B107" s="38" t="s">
        <v>187</v>
      </c>
    </row>
    <row r="108" spans="1:2" x14ac:dyDescent="0.2">
      <c r="A108" s="38" t="s">
        <v>189</v>
      </c>
      <c r="B108" s="38" t="s">
        <v>199</v>
      </c>
    </row>
    <row r="109" spans="1:2" x14ac:dyDescent="0.2">
      <c r="A109" s="38" t="s">
        <v>191</v>
      </c>
      <c r="B109" s="38" t="s">
        <v>207</v>
      </c>
    </row>
    <row r="110" spans="1:2" x14ac:dyDescent="0.2">
      <c r="A110" s="38" t="s">
        <v>221</v>
      </c>
      <c r="B110" s="38" t="s">
        <v>66</v>
      </c>
    </row>
    <row r="111" spans="1:2" x14ac:dyDescent="0.2">
      <c r="A111" s="38" t="s">
        <v>194</v>
      </c>
      <c r="B111" s="38" t="s">
        <v>197</v>
      </c>
    </row>
    <row r="112" spans="1:2" x14ac:dyDescent="0.2">
      <c r="A112" s="38" t="s">
        <v>196</v>
      </c>
      <c r="B112" s="38" t="s">
        <v>62</v>
      </c>
    </row>
    <row r="113" spans="1:2" x14ac:dyDescent="0.2">
      <c r="A113" s="38" t="s">
        <v>198</v>
      </c>
      <c r="B113" s="38" t="s">
        <v>203</v>
      </c>
    </row>
    <row r="114" spans="1:2" x14ac:dyDescent="0.2">
      <c r="A114" s="38" t="s">
        <v>200</v>
      </c>
      <c r="B114" s="38" t="s">
        <v>125</v>
      </c>
    </row>
    <row r="115" spans="1:2" x14ac:dyDescent="0.2">
      <c r="A115" s="38" t="s">
        <v>202</v>
      </c>
      <c r="B115" s="38" t="s">
        <v>99</v>
      </c>
    </row>
    <row r="116" spans="1:2" x14ac:dyDescent="0.2">
      <c r="A116" s="38" t="s">
        <v>204</v>
      </c>
      <c r="B116" s="38" t="s">
        <v>111</v>
      </c>
    </row>
    <row r="117" spans="1:2" x14ac:dyDescent="0.2">
      <c r="A117" s="38" t="s">
        <v>206</v>
      </c>
      <c r="B117" s="38" t="s">
        <v>73</v>
      </c>
    </row>
    <row r="118" spans="1:2" x14ac:dyDescent="0.2">
      <c r="A118" s="38" t="s">
        <v>233</v>
      </c>
      <c r="B118" s="38" t="s">
        <v>234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ANGEBOT</vt:lpstr>
      <vt:lpstr>Aufmaß</vt:lpstr>
      <vt:lpstr>Pauschal</vt:lpstr>
      <vt:lpstr>Sicherheitsmaßnahmen</vt:lpstr>
      <vt:lpstr>Comuni</vt:lpstr>
      <vt:lpstr>Comuni</vt:lpstr>
      <vt:lpstr>dislocazione</vt:lpstr>
      <vt:lpstr>Gemeinden</vt:lpstr>
      <vt:lpstr>Verlegung</vt:lpstr>
    </vt:vector>
  </TitlesOfParts>
  <Company>prov.bz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Lanzinger, Hugo Alois</dc:creator>
  <cp:lastModifiedBy>Giovanni Benussi</cp:lastModifiedBy>
  <cp:lastPrinted>2015-10-05T08:02:39Z</cp:lastPrinted>
  <dcterms:created xsi:type="dcterms:W3CDTF">2015-08-21T12:23:01Z</dcterms:created>
  <dcterms:modified xsi:type="dcterms:W3CDTF">2021-05-04T17:32:47Z</dcterms:modified>
</cp:coreProperties>
</file>