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225" activeTab="0"/>
  </bookViews>
  <sheets>
    <sheet name="OFFERTA" sheetId="1" r:id="rId1"/>
    <sheet name="A Misura" sheetId="2" r:id="rId2"/>
    <sheet name="A Corpo" sheetId="3" r:id="rId3"/>
    <sheet name="Oneri sicurezza" sheetId="4" r:id="rId4"/>
    <sheet name="Comuni" sheetId="5" state="hidden" r:id="rId5"/>
  </sheets>
  <definedNames>
    <definedName name="_xlfn.SINGLE" hidden="1">#NAME?</definedName>
    <definedName name="codice">#REF!</definedName>
    <definedName name="Comuni">'Comuni'!$A$2:$A$118</definedName>
    <definedName name="dislocazione">'Comuni'!$F$4:$F$9</definedName>
    <definedName name="Gemeinden">'Comuni'!$B$2:$B$118</definedName>
  </definedNames>
  <calcPr fullCalcOnLoad="1"/>
</workbook>
</file>

<file path=xl/sharedStrings.xml><?xml version="1.0" encoding="utf-8"?>
<sst xmlns="http://schemas.openxmlformats.org/spreadsheetml/2006/main" count="2173" uniqueCount="1113">
  <si>
    <t>Comune</t>
  </si>
  <si>
    <t>Abtei</t>
  </si>
  <si>
    <t>Aldino</t>
  </si>
  <si>
    <t>cantiere raggiungibile da viabilitá principale</t>
  </si>
  <si>
    <t>Ahrntal</t>
  </si>
  <si>
    <t>Andriano</t>
  </si>
  <si>
    <r>
      <t xml:space="preserve">cantiere raggiungibile da viabilitá </t>
    </r>
    <r>
      <rPr>
        <sz val="11"/>
        <rFont val="Calibri"/>
        <family val="2"/>
      </rPr>
      <t>secondaria</t>
    </r>
  </si>
  <si>
    <t>Aldein</t>
  </si>
  <si>
    <t>Anterivo</t>
  </si>
  <si>
    <t>in zona disagiata (altitudine, difficoltá di accesso)</t>
  </si>
  <si>
    <t>Algund</t>
  </si>
  <si>
    <t>in centro abitato</t>
  </si>
  <si>
    <t>Altrei</t>
  </si>
  <si>
    <t>Avelengo</t>
  </si>
  <si>
    <t>fuori centro abitato</t>
  </si>
  <si>
    <t>Andrian</t>
  </si>
  <si>
    <t>Badia</t>
  </si>
  <si>
    <t>Auer</t>
  </si>
  <si>
    <t>Barbiano</t>
  </si>
  <si>
    <t>Barbian</t>
  </si>
  <si>
    <t>Bolzano</t>
  </si>
  <si>
    <t>Bozen</t>
  </si>
  <si>
    <t>Braies</t>
  </si>
  <si>
    <t>erreichbar über Hauptstraßen</t>
  </si>
  <si>
    <t>Branzoll</t>
  </si>
  <si>
    <t>Brennero</t>
  </si>
  <si>
    <t>erreichbar über Nebenstraßen</t>
  </si>
  <si>
    <t>Brenner</t>
  </si>
  <si>
    <t>Bressanone</t>
  </si>
  <si>
    <t>im Notstandsgebiet (Höhe, Schwierigkeiten beim Zugang)</t>
  </si>
  <si>
    <t>Brixen</t>
  </si>
  <si>
    <t>Bronzolo</t>
  </si>
  <si>
    <t>innerhalb der Ortschaft</t>
  </si>
  <si>
    <t>Bruneck</t>
  </si>
  <si>
    <t>Brunico</t>
  </si>
  <si>
    <t>außerhalb der Ortschaft</t>
  </si>
  <si>
    <t>Burgstall</t>
  </si>
  <si>
    <t>Caines</t>
  </si>
  <si>
    <t>Deutschnofen</t>
  </si>
  <si>
    <t>Campo di Trens</t>
  </si>
  <si>
    <t>Campo Tures</t>
  </si>
  <si>
    <t>Enneberg</t>
  </si>
  <si>
    <t>Castelbello-Ciardes</t>
  </si>
  <si>
    <t>Castelrotto</t>
  </si>
  <si>
    <t>Feldthurns</t>
  </si>
  <si>
    <t>Cermes</t>
  </si>
  <si>
    <t>Franzensfeste</t>
  </si>
  <si>
    <t>Chienes</t>
  </si>
  <si>
    <t>Freienfeld</t>
  </si>
  <si>
    <t>Chiusa</t>
  </si>
  <si>
    <t>Gais</t>
  </si>
  <si>
    <t>Cornedo all'Isarco</t>
  </si>
  <si>
    <t>Gargazon</t>
  </si>
  <si>
    <t>Glurns</t>
  </si>
  <si>
    <t>Corvara in Badia</t>
  </si>
  <si>
    <t>Gsies</t>
  </si>
  <si>
    <t>Hafling</t>
  </si>
  <si>
    <t>Dobbiaco</t>
  </si>
  <si>
    <t>Innichen</t>
  </si>
  <si>
    <t>Egna</t>
  </si>
  <si>
    <t>Jenesien</t>
  </si>
  <si>
    <t>Falzes</t>
  </si>
  <si>
    <t>Fiè allo Sciliar</t>
  </si>
  <si>
    <t>Karneid</t>
  </si>
  <si>
    <t>Fortezza</t>
  </si>
  <si>
    <t>Kastelbell-Tschars</t>
  </si>
  <si>
    <t>Funes</t>
  </si>
  <si>
    <t>Kastelruth</t>
  </si>
  <si>
    <t>Kiens</t>
  </si>
  <si>
    <t>Gargazzone</t>
  </si>
  <si>
    <t>Klausen</t>
  </si>
  <si>
    <t>Glorenza</t>
  </si>
  <si>
    <t>Kuens</t>
  </si>
  <si>
    <t>La Valle</t>
  </si>
  <si>
    <t>Laces</t>
  </si>
  <si>
    <t>Lagundo</t>
  </si>
  <si>
    <t>Laas</t>
  </si>
  <si>
    <t>Laion</t>
  </si>
  <si>
    <t>Lajen</t>
  </si>
  <si>
    <t>Laives</t>
  </si>
  <si>
    <t>Lana</t>
  </si>
  <si>
    <t>Latsch</t>
  </si>
  <si>
    <t>Lasa</t>
  </si>
  <si>
    <t>Laurein</t>
  </si>
  <si>
    <t>Lauregno</t>
  </si>
  <si>
    <t>Leifers</t>
  </si>
  <si>
    <t>Luson</t>
  </si>
  <si>
    <t>Lüsen</t>
  </si>
  <si>
    <t>Malles Venosta</t>
  </si>
  <si>
    <t>Marebbe</t>
  </si>
  <si>
    <t>Marling</t>
  </si>
  <si>
    <t>Marlengo</t>
  </si>
  <si>
    <t>Martell</t>
  </si>
  <si>
    <t>Martello</t>
  </si>
  <si>
    <t>Meran</t>
  </si>
  <si>
    <t>Meltina</t>
  </si>
  <si>
    <t>Mölten</t>
  </si>
  <si>
    <t>Merano</t>
  </si>
  <si>
    <t>Montan</t>
  </si>
  <si>
    <t>Monguelfo-Tesido</t>
  </si>
  <si>
    <t>Moos in Passeier</t>
  </si>
  <si>
    <t>Montagna</t>
  </si>
  <si>
    <t>Mühlbach</t>
  </si>
  <si>
    <t>Moso in Passiria</t>
  </si>
  <si>
    <t>Mühlwald</t>
  </si>
  <si>
    <t>Nalles</t>
  </si>
  <si>
    <t>Nals</t>
  </si>
  <si>
    <t>Naturno</t>
  </si>
  <si>
    <t>Naturns</t>
  </si>
  <si>
    <t>Naz-Sciaves</t>
  </si>
  <si>
    <t>Natz-Schabs</t>
  </si>
  <si>
    <t>Nova Levante</t>
  </si>
  <si>
    <t>Neumarkt</t>
  </si>
  <si>
    <t>Nova Ponente</t>
  </si>
  <si>
    <t>Niederdorf</t>
  </si>
  <si>
    <t>Ora</t>
  </si>
  <si>
    <t>Olang</t>
  </si>
  <si>
    <t>Ortisei</t>
  </si>
  <si>
    <t>Partschins</t>
  </si>
  <si>
    <t>Parcines</t>
  </si>
  <si>
    <t>Percha</t>
  </si>
  <si>
    <t>Perca</t>
  </si>
  <si>
    <t>Pfalzen</t>
  </si>
  <si>
    <t>Plaus</t>
  </si>
  <si>
    <t>Pfatten</t>
  </si>
  <si>
    <t>Ponte Gardena</t>
  </si>
  <si>
    <t>Pfitsch</t>
  </si>
  <si>
    <t>Postal</t>
  </si>
  <si>
    <t>Prato allo Stelvio</t>
  </si>
  <si>
    <t>Prad am Stilfserjoch</t>
  </si>
  <si>
    <t>Predoi</t>
  </si>
  <si>
    <t>Prags</t>
  </si>
  <si>
    <t>Proves</t>
  </si>
  <si>
    <t>Prettau</t>
  </si>
  <si>
    <t>Racines</t>
  </si>
  <si>
    <t>Proveis</t>
  </si>
  <si>
    <t>Rasen-Antholz</t>
  </si>
  <si>
    <t>Renon</t>
  </si>
  <si>
    <t>Ratschings</t>
  </si>
  <si>
    <t>Rifiano</t>
  </si>
  <si>
    <t>Riffian</t>
  </si>
  <si>
    <t>Rio di Pusteria</t>
  </si>
  <si>
    <t>Ritten</t>
  </si>
  <si>
    <t>Rodengo</t>
  </si>
  <si>
    <t>Rodeneck</t>
  </si>
  <si>
    <t>Salorno</t>
  </si>
  <si>
    <t>Salurn</t>
  </si>
  <si>
    <t>San Candido</t>
  </si>
  <si>
    <t>Sand in Taufers</t>
  </si>
  <si>
    <t>Sarntal</t>
  </si>
  <si>
    <t>Schenna</t>
  </si>
  <si>
    <t>Schlanders</t>
  </si>
  <si>
    <t>Schluderns</t>
  </si>
  <si>
    <t>Schnals</t>
  </si>
  <si>
    <t>Sexten</t>
  </si>
  <si>
    <t>St. Christina in Gröden</t>
  </si>
  <si>
    <t>Sarentino</t>
  </si>
  <si>
    <t>St. Leonhard in Passeier</t>
  </si>
  <si>
    <t>Scena</t>
  </si>
  <si>
    <t>St. Lorenzen</t>
  </si>
  <si>
    <t>Selva dei Molini</t>
  </si>
  <si>
    <t>St. Martin in Passeier</t>
  </si>
  <si>
    <t>St. Martin in Thurn</t>
  </si>
  <si>
    <t>Senales</t>
  </si>
  <si>
    <t>St. Pankraz</t>
  </si>
  <si>
    <t>St. Ulrich in Gröden</t>
  </si>
  <si>
    <t>Sesto</t>
  </si>
  <si>
    <t>Sterzing</t>
  </si>
  <si>
    <t>Silandro</t>
  </si>
  <si>
    <t>Stilfs</t>
  </si>
  <si>
    <t>Sluderno</t>
  </si>
  <si>
    <t>Taufers im Münstertal</t>
  </si>
  <si>
    <t>Stelvio</t>
  </si>
  <si>
    <t>Terenten</t>
  </si>
  <si>
    <t>Terento</t>
  </si>
  <si>
    <t>Terlan</t>
  </si>
  <si>
    <t>Terlano</t>
  </si>
  <si>
    <t>Tiers</t>
  </si>
  <si>
    <t>Tisens</t>
  </si>
  <si>
    <t>Tesimo</t>
  </si>
  <si>
    <t>Toblach</t>
  </si>
  <si>
    <t>Tires</t>
  </si>
  <si>
    <t>Tirolo</t>
  </si>
  <si>
    <t>Truden im Naturpark</t>
  </si>
  <si>
    <t>Tscherms</t>
  </si>
  <si>
    <t>Tubre</t>
  </si>
  <si>
    <t>Ulten</t>
  </si>
  <si>
    <t>Ultimo</t>
  </si>
  <si>
    <t>Vadena</t>
  </si>
  <si>
    <t>Vahrn</t>
  </si>
  <si>
    <t>Val di Vizze</t>
  </si>
  <si>
    <t>Villanders</t>
  </si>
  <si>
    <t>Valdaora</t>
  </si>
  <si>
    <t>Valle Aurina</t>
  </si>
  <si>
    <t>Vintl</t>
  </si>
  <si>
    <t>Valle di Casies</t>
  </si>
  <si>
    <t>Völs am Schlern</t>
  </si>
  <si>
    <t>Vandoies</t>
  </si>
  <si>
    <t>Vöran</t>
  </si>
  <si>
    <t>Varna</t>
  </si>
  <si>
    <t>Waidbruck</t>
  </si>
  <si>
    <t>Velturno</t>
  </si>
  <si>
    <t>Welsberg-Taisten</t>
  </si>
  <si>
    <t>Verano</t>
  </si>
  <si>
    <t>Welschnofen</t>
  </si>
  <si>
    <t>Villa Bassa</t>
  </si>
  <si>
    <t>Wengen</t>
  </si>
  <si>
    <t>Villandro</t>
  </si>
  <si>
    <t>Vipiteno</t>
  </si>
  <si>
    <t>Gemeinde</t>
  </si>
  <si>
    <t>Eppan a.d.W.</t>
  </si>
  <si>
    <t>Appiano</t>
  </si>
  <si>
    <t>Kaltern</t>
  </si>
  <si>
    <t>Caldaro</t>
  </si>
  <si>
    <t>Kurtatsch a.d.W.</t>
  </si>
  <si>
    <t>Cortaccia s.S.d.V.</t>
  </si>
  <si>
    <t>Kurtinig a.d.W.</t>
  </si>
  <si>
    <t>Cortina s.S.d.V.</t>
  </si>
  <si>
    <t>Corvara</t>
  </si>
  <si>
    <t>Graun</t>
  </si>
  <si>
    <t>Curon</t>
  </si>
  <si>
    <t>Villnöss</t>
  </si>
  <si>
    <t>Margreid a.d.W.</t>
  </si>
  <si>
    <t>Magrè s.S.d.V.</t>
  </si>
  <si>
    <t>Mals im Vinschgau</t>
  </si>
  <si>
    <t>Rasun-Anterselva</t>
  </si>
  <si>
    <t>S. Cristina Val Gardena</t>
  </si>
  <si>
    <t>S. Leonardo in Passiria</t>
  </si>
  <si>
    <t>S. Lorenzo di Sebato</t>
  </si>
  <si>
    <t>S. Martino in Badia</t>
  </si>
  <si>
    <t>S. Martino in Passiria</t>
  </si>
  <si>
    <t>S. Pancrazio</t>
  </si>
  <si>
    <t>San Genesio</t>
  </si>
  <si>
    <t>Wolkenstein in G.</t>
  </si>
  <si>
    <t>Selva di Val Gardena</t>
  </si>
  <si>
    <t>U. l. Frau - St. Felix</t>
  </si>
  <si>
    <t>Senale - San Felice</t>
  </si>
  <si>
    <t>Tramin a. d. W.</t>
  </si>
  <si>
    <t>Termeno s.S.d.V.</t>
  </si>
  <si>
    <t>Tirol</t>
  </si>
  <si>
    <t>Trodena nel parco naturale</t>
  </si>
  <si>
    <t>ALLEGATO C1 - a misura LISTA DELLE CATEGORIE DI LAVORAZIONE E FORNITURE OFFERTA CON PREZZI UNITARI
ANLAGE C1 - auf Aufmaß VERZEICHNIS DER ARBEITEN UND LIEFERUNGEN ANGEBOT MIT EINHEITSPREISEN</t>
  </si>
  <si>
    <t>Denominazione</t>
  </si>
  <si>
    <t>*</t>
  </si>
  <si>
    <t xml:space="preserve"> *</t>
  </si>
  <si>
    <t>Denominazione:</t>
  </si>
  <si>
    <t>Dati appalto:</t>
  </si>
  <si>
    <t>Comune:</t>
  </si>
  <si>
    <t>Dislocazione:</t>
  </si>
  <si>
    <t>Cod. programma annuale opere pubbliche:</t>
  </si>
  <si>
    <t>Dati impresa:</t>
  </si>
  <si>
    <t>Ragione o denominazione sociale:</t>
  </si>
  <si>
    <t>Codice fiscale (impresa):</t>
  </si>
  <si>
    <t>Sede impresa:</t>
  </si>
  <si>
    <t>Lavori a misura</t>
  </si>
  <si>
    <t>No.</t>
  </si>
  <si>
    <t>Pos.n.</t>
  </si>
  <si>
    <t>Unità di misura</t>
  </si>
  <si>
    <t>Quantità</t>
  </si>
  <si>
    <t>Prezzo unitario</t>
  </si>
  <si>
    <t>Prezzo totale (quantità per prezzo unitario)</t>
  </si>
  <si>
    <t>A misura</t>
  </si>
  <si>
    <t>Categorie SOA</t>
  </si>
  <si>
    <t>Riepilogo</t>
  </si>
  <si>
    <t>Cod. CPV prevalente:</t>
  </si>
  <si>
    <t>Lavori a corpo</t>
  </si>
  <si>
    <t>A corpo</t>
  </si>
  <si>
    <t>Oneri di sicurezza</t>
  </si>
  <si>
    <t>Importo lavori a corpo:</t>
  </si>
  <si>
    <t>Importo totale offerto per lavori a corpo SENZA oneri di sicurezza:</t>
  </si>
  <si>
    <t>RIEPILOGO</t>
  </si>
  <si>
    <t>Importo Lavori a MISURA</t>
  </si>
  <si>
    <t>Importo Lavori a CORPO</t>
  </si>
  <si>
    <t>Importo a base d'asta senza oneri di sicurezza</t>
  </si>
  <si>
    <t>Termine presentazione offerte:</t>
  </si>
  <si>
    <t>Anno prezziario di riferimento:</t>
  </si>
  <si>
    <t>Cod. CIG</t>
  </si>
  <si>
    <t>Importo a base d'asta (al netto degli oneri di sicurezza): A Misura</t>
  </si>
  <si>
    <t>Importo a base d'asta (al netto degli oneri di sicurezza): A Corpo</t>
  </si>
  <si>
    <t>Importo a base d'asta senza oneri di sicurezza:</t>
  </si>
  <si>
    <t>Importo totale offerto per lavori a misura SENZA oneri di sicurezza:</t>
  </si>
  <si>
    <t>ALLEGATO C1 - LISTA DELLE CATEGORIE DI LAVORAZIONE E FORNITURE OFFERTA CON PREZZI UNITARI
LISTA DELLE CATEGORIE DI LAVORAZIONE E FORNITURE
OFFERTA CON PREZZI UNITARI</t>
  </si>
  <si>
    <t>ALLEGATO C1 - a corpo LISTA DELLE CATEGORIE DI LAVORAZIONE E FORNITURE OFFERTA CON PREZZI UNITARI
LISTA DELLE CATEGORIE DI LAVORAZIONE E FORNITURE
OFFERTA CON PREZZI UNITARI</t>
  </si>
  <si>
    <t>Importo totale oneri di sicurezza:</t>
  </si>
  <si>
    <t>ALLEGATO C1 - Oneri sicurezza LISTA DELLE CATEGORIE DI LAVORAZIONE E FORNITURE OFFERTA CON PREZZI UNITARI
ANLAGE C1 - auf Aufmaß VERZEICHNIS DER ARBEITEN UND LIEFERUNGEN ANGEBOT MIT EINHEITSPREISEN</t>
  </si>
  <si>
    <t>Oneri sicurezza</t>
  </si>
  <si>
    <t>Importo totale offerto per lavori Lavori A Misura e/o A Corpo CON oneri di sicurezza</t>
  </si>
  <si>
    <t>Importo totale offerto per lavori Lavori A Misura e/o A Corpo SENZA oneri di sicurezza</t>
  </si>
  <si>
    <t>01.04.14.08.c</t>
  </si>
  <si>
    <t>01.04.14.08.d</t>
  </si>
  <si>
    <t>02.01.03.11.a*</t>
  </si>
  <si>
    <t>02.01.03.12*</t>
  </si>
  <si>
    <t>02.02.03.01.a</t>
  </si>
  <si>
    <t>02.02.04.01.b</t>
  </si>
  <si>
    <t>02.02.04.02.a</t>
  </si>
  <si>
    <t>02.02.04.02.c</t>
  </si>
  <si>
    <t>02.02.04.02.d</t>
  </si>
  <si>
    <t>02.02.05.01.b</t>
  </si>
  <si>
    <t>02.04.80.50.a</t>
  </si>
  <si>
    <t>02.04.80.50.a_</t>
  </si>
  <si>
    <t>02.04.85.03.a</t>
  </si>
  <si>
    <t>02.05.02.01.a</t>
  </si>
  <si>
    <t>02.07.01.04.d</t>
  </si>
  <si>
    <t>02.07.01.11*</t>
  </si>
  <si>
    <t>02.07.03.13.a*</t>
  </si>
  <si>
    <t>02.07.03.13.b*</t>
  </si>
  <si>
    <t>02.07.04.03.a*</t>
  </si>
  <si>
    <t>02.07.04.03.b*</t>
  </si>
  <si>
    <t>02.07.04.03.c*</t>
  </si>
  <si>
    <t>02.07.04.03.d*</t>
  </si>
  <si>
    <t>02.07.04.03.e*</t>
  </si>
  <si>
    <t>02.07.04.03.f*</t>
  </si>
  <si>
    <t>02.07.04.03.g*</t>
  </si>
  <si>
    <t>02.07.04.03.h*</t>
  </si>
  <si>
    <t>02.07.04.03.i*</t>
  </si>
  <si>
    <t>02.07.04.03.j*</t>
  </si>
  <si>
    <t>02.07.04.03.k*</t>
  </si>
  <si>
    <t>02.07.04.03.l*</t>
  </si>
  <si>
    <t>02.07.04.03.m*</t>
  </si>
  <si>
    <t>02.07.04.03.n*</t>
  </si>
  <si>
    <t>02.07.04.03.o*</t>
  </si>
  <si>
    <t>02.07.04.03.p*</t>
  </si>
  <si>
    <t>02.07.04.03.q*</t>
  </si>
  <si>
    <t>02.07.04.03.r*</t>
  </si>
  <si>
    <t>02.07.04.03.s*</t>
  </si>
  <si>
    <t>02.07.04.03.t*</t>
  </si>
  <si>
    <t>02.07.04.03.u*</t>
  </si>
  <si>
    <t>02.07.04.03.v*</t>
  </si>
  <si>
    <t>02.07.04.03.w*</t>
  </si>
  <si>
    <t>02.07.04.04.a*</t>
  </si>
  <si>
    <t>02.07.04.04.b*</t>
  </si>
  <si>
    <t>02.07.04.04.c*</t>
  </si>
  <si>
    <t>02.07.04.04.d*</t>
  </si>
  <si>
    <t>02.07.04.04.e*</t>
  </si>
  <si>
    <t>02.07.04.04.f*</t>
  </si>
  <si>
    <t>02.07.04.04.g*</t>
  </si>
  <si>
    <t>02.07.04.04.h*</t>
  </si>
  <si>
    <t>02.07.04.04.i*</t>
  </si>
  <si>
    <t>02.07.04.05.a*</t>
  </si>
  <si>
    <t>02.07.04.05.b*</t>
  </si>
  <si>
    <t>02.07.06.01.e</t>
  </si>
  <si>
    <t>02.09.01.02.b</t>
  </si>
  <si>
    <t>02.09.01.08.a</t>
  </si>
  <si>
    <t>02.09.01.13.d</t>
  </si>
  <si>
    <t>02.09.02.05.b</t>
  </si>
  <si>
    <t>02.10.02.13.a*</t>
  </si>
  <si>
    <t>02.10.02.13.b*</t>
  </si>
  <si>
    <t>02.10.02.13.c*</t>
  </si>
  <si>
    <t>02.10.02.13.d*</t>
  </si>
  <si>
    <t>02.10.02.14*</t>
  </si>
  <si>
    <t>02.10.02.15.a*</t>
  </si>
  <si>
    <t>02.10.03.10*</t>
  </si>
  <si>
    <t>02.10.03.11.a*</t>
  </si>
  <si>
    <t>02.10.03.11.b*</t>
  </si>
  <si>
    <t>02.10.03.12*</t>
  </si>
  <si>
    <t>02.10.04.02.a</t>
  </si>
  <si>
    <t>02.10.04.02.e</t>
  </si>
  <si>
    <t>02.11.03.01.d</t>
  </si>
  <si>
    <t>02.11.04.01.d</t>
  </si>
  <si>
    <t>02.11.04.01.g</t>
  </si>
  <si>
    <t>02.11.04.01.h</t>
  </si>
  <si>
    <t>02.11.04.02.b</t>
  </si>
  <si>
    <t>02.11.07.01.a</t>
  </si>
  <si>
    <t>02.11.07.01.b</t>
  </si>
  <si>
    <t>02.12.01.06.b*</t>
  </si>
  <si>
    <t>02.12.01.09.e</t>
  </si>
  <si>
    <t>02.12.01.09.u</t>
  </si>
  <si>
    <t>02.12.01.09.v*</t>
  </si>
  <si>
    <t>02.12.01.10.a*</t>
  </si>
  <si>
    <t>02.12.01.16.b*</t>
  </si>
  <si>
    <t>02.12.01.26.a*</t>
  </si>
  <si>
    <t>02.12.01.27.a*</t>
  </si>
  <si>
    <t>02.12.01.27.b*</t>
  </si>
  <si>
    <t>02.12.01.27.c*</t>
  </si>
  <si>
    <t>02.12.01.28.a*</t>
  </si>
  <si>
    <t>02.12.01.28.b*</t>
  </si>
  <si>
    <t>02.12.01.29.a*</t>
  </si>
  <si>
    <t>02.12.01.30.a*</t>
  </si>
  <si>
    <t>02.12.01.30.b*</t>
  </si>
  <si>
    <t>02.12.02.01.d</t>
  </si>
  <si>
    <t>02.12.02.02.f</t>
  </si>
  <si>
    <t>02.12.02.03.e</t>
  </si>
  <si>
    <t>02.12.02.22.a*</t>
  </si>
  <si>
    <t>02.12.02.22.b*</t>
  </si>
  <si>
    <t>02.12.02.22.c*</t>
  </si>
  <si>
    <t>02.12.03.01.a</t>
  </si>
  <si>
    <t>02.12.03.01.b</t>
  </si>
  <si>
    <t>02.12.03.22</t>
  </si>
  <si>
    <t>02.15.01.04.a</t>
  </si>
  <si>
    <t>02.15.01.06.b</t>
  </si>
  <si>
    <t>02.16.02.02.b</t>
  </si>
  <si>
    <t>02.16.02.03.a</t>
  </si>
  <si>
    <t>02.16.02.05.a</t>
  </si>
  <si>
    <t>02.16.06.03</t>
  </si>
  <si>
    <t>02.16.08.21.c</t>
  </si>
  <si>
    <t>02.16.08.25</t>
  </si>
  <si>
    <t>02.16.09.01.f</t>
  </si>
  <si>
    <t>02.16.09.03.f</t>
  </si>
  <si>
    <t>02.16.09.04</t>
  </si>
  <si>
    <t>02.16.09.23.c*</t>
  </si>
  <si>
    <t>02.17.01.01.a</t>
  </si>
  <si>
    <t>02.17.01.02</t>
  </si>
  <si>
    <t>02.17.05.01.a</t>
  </si>
  <si>
    <t>02.17.07.01.b</t>
  </si>
  <si>
    <t>02.17.07.02.a</t>
  </si>
  <si>
    <t>02.17.07.03.b</t>
  </si>
  <si>
    <t>02.17.07.04.a</t>
  </si>
  <si>
    <t>02.17.07.05.a</t>
  </si>
  <si>
    <t>02.17.07.05.b</t>
  </si>
  <si>
    <t>02.17.07.05.d</t>
  </si>
  <si>
    <t>02.17.07.05.e</t>
  </si>
  <si>
    <t>02.17.07.05.h</t>
  </si>
  <si>
    <t>02.17.07.05.i</t>
  </si>
  <si>
    <t>02.17.07.05.j</t>
  </si>
  <si>
    <t>02.17.07.06.a</t>
  </si>
  <si>
    <t>03.01.01.01.m</t>
  </si>
  <si>
    <t>03.02.02.01.b</t>
  </si>
  <si>
    <t>03.02.02.01.d</t>
  </si>
  <si>
    <t>03.02.02.02.n</t>
  </si>
  <si>
    <t>03.02.02.02.o</t>
  </si>
  <si>
    <t>03.02.02.02.t</t>
  </si>
  <si>
    <t>03.05.05.04.a*</t>
  </si>
  <si>
    <t>03.05.05.04.b*</t>
  </si>
  <si>
    <t>03.05.05.04.c*</t>
  </si>
  <si>
    <t>03.05.05.04.d*</t>
  </si>
  <si>
    <t>03.05.05.05.a*</t>
  </si>
  <si>
    <t>03.05.05.05.b*</t>
  </si>
  <si>
    <t>03.06.02.03.a*</t>
  </si>
  <si>
    <t>03.06.02.03.c*</t>
  </si>
  <si>
    <t>03.06.02.04.a*</t>
  </si>
  <si>
    <t>03.06.02.04.b*</t>
  </si>
  <si>
    <t>03.06.02.04.c*</t>
  </si>
  <si>
    <t>03.06.02.04.d*</t>
  </si>
  <si>
    <t>03.06.03.08.a*</t>
  </si>
  <si>
    <t>03.06.03.08.c*</t>
  </si>
  <si>
    <t>03.06.03.08.d*</t>
  </si>
  <si>
    <t>03.06.03.09.a*</t>
  </si>
  <si>
    <t>03.06.03.09.b*</t>
  </si>
  <si>
    <t>03.06.03.10.a*</t>
  </si>
  <si>
    <t>03.06.03.10.b*</t>
  </si>
  <si>
    <t>03.07.01.07*</t>
  </si>
  <si>
    <t>03.07.01.08*</t>
  </si>
  <si>
    <t>03.07.01.09*</t>
  </si>
  <si>
    <t>03.07.01.10*</t>
  </si>
  <si>
    <t>03.08.01.02.c*</t>
  </si>
  <si>
    <t>03.08.01.02.d*</t>
  </si>
  <si>
    <t>03.08.01.04*</t>
  </si>
  <si>
    <t>03.08.01.05*</t>
  </si>
  <si>
    <t>03.10.03.01.c*</t>
  </si>
  <si>
    <t>04.01.01.07.c</t>
  </si>
  <si>
    <t>04.01.01.10</t>
  </si>
  <si>
    <t>04.01.02.05.a</t>
  </si>
  <si>
    <t>04.01.02.05.b</t>
  </si>
  <si>
    <t>04.01.02.05.c</t>
  </si>
  <si>
    <t>04.01.02.11.b</t>
  </si>
  <si>
    <t>04.01.03.03.a</t>
  </si>
  <si>
    <t>04.01.03.05.a</t>
  </si>
  <si>
    <t>04.01.03.05.c</t>
  </si>
  <si>
    <t>04.01.03.09.a</t>
  </si>
  <si>
    <t>04.05.01.05.b*</t>
  </si>
  <si>
    <t>04.05.01.05.c*</t>
  </si>
  <si>
    <t>04.05.01.07.c*</t>
  </si>
  <si>
    <t>04.05.01.20.a</t>
  </si>
  <si>
    <t>04.05.01.25.a*</t>
  </si>
  <si>
    <t>04.05.02.21.a*</t>
  </si>
  <si>
    <t>04.05.02.21.b*</t>
  </si>
  <si>
    <t>04.05.02.22*</t>
  </si>
  <si>
    <t>04.05.02.23.a*</t>
  </si>
  <si>
    <t>04.05.02.23.b*</t>
  </si>
  <si>
    <t>04.05.02.24.a*</t>
  </si>
  <si>
    <t>04.05.02.24.b*</t>
  </si>
  <si>
    <t>04.05.02.24.c*</t>
  </si>
  <si>
    <t>04.05.03.01.a</t>
  </si>
  <si>
    <t>04.05.03.06.a*</t>
  </si>
  <si>
    <t>04.05.03.06.b*</t>
  </si>
  <si>
    <t>04.05.03.06.c*</t>
  </si>
  <si>
    <t>04.05.03.06.d*</t>
  </si>
  <si>
    <t>04.05.03.06.e*</t>
  </si>
  <si>
    <t>04.05.03.07.a*</t>
  </si>
  <si>
    <t>04.05.03.08.a*</t>
  </si>
  <si>
    <t>04.05.03.08.b*</t>
  </si>
  <si>
    <t>04.05.04.05.d*</t>
  </si>
  <si>
    <t>04.05.04.05.e*</t>
  </si>
  <si>
    <t>04.05.04.05.f*</t>
  </si>
  <si>
    <t>05.01.02.11.a*</t>
  </si>
  <si>
    <t>05.01.02.11.b*</t>
  </si>
  <si>
    <t>05.01.02.12.a*</t>
  </si>
  <si>
    <t>05.01.02.12.b*</t>
  </si>
  <si>
    <t>05.01.03.02.a*</t>
  </si>
  <si>
    <t>05.02.02.11.a*</t>
  </si>
  <si>
    <t>05.02.02.12.a*</t>
  </si>
  <si>
    <t>05.03.02.03.a*</t>
  </si>
  <si>
    <t>06.01.01.01</t>
  </si>
  <si>
    <t>06.01.03.01</t>
  </si>
  <si>
    <t>06.01.03.01_</t>
  </si>
  <si>
    <t>06.01.06.02</t>
  </si>
  <si>
    <t>06.02.02.03*</t>
  </si>
  <si>
    <t>06.03.01.02*</t>
  </si>
  <si>
    <t>06.03.02.12.a*</t>
  </si>
  <si>
    <t>06.03.02.12.b*</t>
  </si>
  <si>
    <t>06.03.02.13*</t>
  </si>
  <si>
    <t>06.06.01.01.f*</t>
  </si>
  <si>
    <t>06.06.01.05</t>
  </si>
  <si>
    <t>06.06.02.01</t>
  </si>
  <si>
    <t>06.09.03.01.a*</t>
  </si>
  <si>
    <t>06.09.03.01.b*</t>
  </si>
  <si>
    <t>06.09.03.01.c*</t>
  </si>
  <si>
    <t>07.01.01.01.d</t>
  </si>
  <si>
    <t>07.01.03.14.a</t>
  </si>
  <si>
    <t>07.01.06.05.a*</t>
  </si>
  <si>
    <t>07.01.06.05.b*</t>
  </si>
  <si>
    <t>07.01.06.05.c*</t>
  </si>
  <si>
    <t>07.01.06.05.d*</t>
  </si>
  <si>
    <t>07.01.06.06.a*</t>
  </si>
  <si>
    <t>07.01.06.06.b*</t>
  </si>
  <si>
    <t>08.21.17.01.a*</t>
  </si>
  <si>
    <t>08.32.01.01.a*</t>
  </si>
  <si>
    <t>09.03.02.16.a*</t>
  </si>
  <si>
    <t>09.03.02.16.b*</t>
  </si>
  <si>
    <t>09.03.02.16.c*</t>
  </si>
  <si>
    <t>09.03.02.16.d*</t>
  </si>
  <si>
    <t>09.03.02.17.a*</t>
  </si>
  <si>
    <t>09.03.02.17.b*</t>
  </si>
  <si>
    <t>09.03.02.17.c*</t>
  </si>
  <si>
    <t>09.03.02.17.d*</t>
  </si>
  <si>
    <t>09.03.02.17.e*</t>
  </si>
  <si>
    <t>09.03.02.17.f*</t>
  </si>
  <si>
    <t>09.03.02.17.h*</t>
  </si>
  <si>
    <t>09.03.02.18.a*</t>
  </si>
  <si>
    <t>09.03.02.18.b*</t>
  </si>
  <si>
    <t>09.03.02.18.c*</t>
  </si>
  <si>
    <t>09.03.04.06.a*</t>
  </si>
  <si>
    <t>09.03.04.06.b*</t>
  </si>
  <si>
    <t>09.03.04.06.c*</t>
  </si>
  <si>
    <t>09.03.04.06.d*</t>
  </si>
  <si>
    <t>09.04.05.06*</t>
  </si>
  <si>
    <t>09.04.06.01*</t>
  </si>
  <si>
    <t>09.05.01.04.a*</t>
  </si>
  <si>
    <t>09.05.01.04.b*</t>
  </si>
  <si>
    <t>09.05.01.05.a*</t>
  </si>
  <si>
    <t>09.05.01.06.a*</t>
  </si>
  <si>
    <t>09.05.02.06.a*</t>
  </si>
  <si>
    <t>09.06.03.01.c*</t>
  </si>
  <si>
    <t>09.06.03.05.a*</t>
  </si>
  <si>
    <t>09.09.01.01*</t>
  </si>
  <si>
    <t>10.01.02.01.a*</t>
  </si>
  <si>
    <t>10.01.02.01.b*</t>
  </si>
  <si>
    <t>10.01.02.01.c*</t>
  </si>
  <si>
    <t>10.01.02.01.d*</t>
  </si>
  <si>
    <t>10.01.02.01.e*</t>
  </si>
  <si>
    <t>10.02.02.01.a*</t>
  </si>
  <si>
    <t>10.03.01.08.a*</t>
  </si>
  <si>
    <t>10.07.01.01.i*</t>
  </si>
  <si>
    <t>10.07.01.01.l*</t>
  </si>
  <si>
    <t>10.10.01.05.a</t>
  </si>
  <si>
    <t>12.08.01.03.a*</t>
  </si>
  <si>
    <t>12.08.01.03.b*</t>
  </si>
  <si>
    <t>12.08.01.03.c*</t>
  </si>
  <si>
    <t>12.08.01.03.d*</t>
  </si>
  <si>
    <t>12.08.01.03.e*</t>
  </si>
  <si>
    <t>12.08.01.03.f*</t>
  </si>
  <si>
    <t>12.08.01.03.g*</t>
  </si>
  <si>
    <t>12.08.01.03.h*</t>
  </si>
  <si>
    <t>12.08.01.03.i*</t>
  </si>
  <si>
    <t>12.08.01.03.l*</t>
  </si>
  <si>
    <t>12.08.01.03.m*</t>
  </si>
  <si>
    <t>12.08.01.04.a*</t>
  </si>
  <si>
    <t>12.08.01.05.a*</t>
  </si>
  <si>
    <t>12.08.01.05.b*</t>
  </si>
  <si>
    <t>12.08.01.05.c*</t>
  </si>
  <si>
    <t>12.08.01.05.d*</t>
  </si>
  <si>
    <t>12.08.01.05.e*</t>
  </si>
  <si>
    <t>12.08.01.05.f*</t>
  </si>
  <si>
    <t>12.08.01.05.g*</t>
  </si>
  <si>
    <t>12.08.01.05.h*</t>
  </si>
  <si>
    <t>12.08.01.05.i*</t>
  </si>
  <si>
    <t>12.08.01.05.l*</t>
  </si>
  <si>
    <t>12.09.01.07.a*</t>
  </si>
  <si>
    <t>12.09.01.07.b*</t>
  </si>
  <si>
    <t>12.09.01.08.a*</t>
  </si>
  <si>
    <t>12.09.01.08.b*</t>
  </si>
  <si>
    <t>17.01.01.03.b</t>
  </si>
  <si>
    <t>17.01.01.04.c</t>
  </si>
  <si>
    <t>17.01.02.06.a</t>
  </si>
  <si>
    <t>17.03.01.01*</t>
  </si>
  <si>
    <t>17.03.01.02*</t>
  </si>
  <si>
    <t>53.10.02.01</t>
  </si>
  <si>
    <t>53.10.05.01.B</t>
  </si>
  <si>
    <t>53.10.12.01.A</t>
  </si>
  <si>
    <t>53.11.02.01</t>
  </si>
  <si>
    <t>53.11.12.01.A</t>
  </si>
  <si>
    <t>54.02.05.05.B</t>
  </si>
  <si>
    <t>54.02.20.03.B</t>
  </si>
  <si>
    <t>54.45.02.02</t>
  </si>
  <si>
    <t>54.45.02.08</t>
  </si>
  <si>
    <t>75.10.09.02.A</t>
  </si>
  <si>
    <t>75.10.09.02.B</t>
  </si>
  <si>
    <t>75.10.09.02.C</t>
  </si>
  <si>
    <t>75.10.09.02.E</t>
  </si>
  <si>
    <t>77.02.02.01.B</t>
  </si>
  <si>
    <t>77.06.01.01.C</t>
  </si>
  <si>
    <t>77.16.01.01.G*</t>
  </si>
  <si>
    <t>78.10.01.03.A*</t>
  </si>
  <si>
    <t>85.05.05.10</t>
  </si>
  <si>
    <t>85.05.10.06.A</t>
  </si>
  <si>
    <t>85.05.10.16.A</t>
  </si>
  <si>
    <t>85.05.10.27.A</t>
  </si>
  <si>
    <t>85.05.10.28.A</t>
  </si>
  <si>
    <t>85.10.01.05.C</t>
  </si>
  <si>
    <t>85.10.10.05.A</t>
  </si>
  <si>
    <t>85.10.10.05.C</t>
  </si>
  <si>
    <t>85.10.80.05.C</t>
  </si>
  <si>
    <t>86.01.01.02.B</t>
  </si>
  <si>
    <t>86.30.01.01.B</t>
  </si>
  <si>
    <t>86.30.01.10.F</t>
  </si>
  <si>
    <t>86.30.01.11.C</t>
  </si>
  <si>
    <t>86.30.01.22.F</t>
  </si>
  <si>
    <t>86.30.02.01.A</t>
  </si>
  <si>
    <t>86.30.02.01.C</t>
  </si>
  <si>
    <t>86.30.02.01.D</t>
  </si>
  <si>
    <t>86.30.02.01.I</t>
  </si>
  <si>
    <t>86.30.02.01.O</t>
  </si>
  <si>
    <t>B.06.50.0035.010</t>
  </si>
  <si>
    <t>cadauno</t>
  </si>
  <si>
    <t>m3</t>
  </si>
  <si>
    <t>kg</t>
  </si>
  <si>
    <t>m2</t>
  </si>
  <si>
    <t>m</t>
  </si>
  <si>
    <t>%</t>
  </si>
  <si>
    <t>a corpo</t>
  </si>
  <si>
    <t>cm</t>
  </si>
  <si>
    <t>CV</t>
  </si>
  <si>
    <t>OG1</t>
  </si>
  <si>
    <t>OS24</t>
  </si>
  <si>
    <t>OS8</t>
  </si>
  <si>
    <t>OS7</t>
  </si>
  <si>
    <t>OS6</t>
  </si>
  <si>
    <t>Fornitura e posa in opera di sistema monoblocco termico, denominato F5.1§Lieferung und Montage eines thermischen Laibungssystems, genannt F5.1</t>
  </si>
  <si>
    <t>Fascia in polietilene espanso, sp.5 mm.§Streifen aus Polystirenschaum, Dicke 5mm</t>
  </si>
  <si>
    <t>Fornitura e posa in opera di zoccolino battiscopa in legno verniciato bianco RAL</t>
  </si>
  <si>
    <t>Griglia di areazione in listelli di legno integrata al pavimento, larghezza 40cm§Lüftungsrost aus Holzleisten im Boden integriert, Breite 40cm</t>
  </si>
  <si>
    <t>Rimessa in opera di cordonata in pietra naturale§Wiedereinbau von Bordsteinen in Naturstein</t>
  </si>
  <si>
    <t>Piante con circonferenza tronco 12-14cm: quercus</t>
  </si>
  <si>
    <t>Piante con circonferenza tronco 12-14cm: acer</t>
  </si>
  <si>
    <t>Taglio murale a umido dei piloni della recinzione da preservare, spessore medio 85 cm</t>
  </si>
  <si>
    <t>Rimozione dei corpi illuminanti della recinzione esistente.</t>
  </si>
  <si>
    <t xml:space="preserve">Scavo generale: con mezzo meccanico,  con trasporto a rifiuto  alle pubbliche discariche entro 5 km di distanza </t>
  </si>
  <si>
    <t>Scavo fondazione: con caricamento su mezzo e con trasporto</t>
  </si>
  <si>
    <t>Scavo a sezione ristretta fino ad una profondità di 1,50m</t>
  </si>
  <si>
    <t>Sovrapprezzo di profondità per scavi a sezione ristretta superiore a 1,5m fino a 2,5m</t>
  </si>
  <si>
    <t>Sovrapprezzo di profondità per scavi a sezione ristretta superiore a 1,5m fino a 3,5m</t>
  </si>
  <si>
    <t>Rinterro con materiale di scavo: con mezzi meccanici</t>
  </si>
  <si>
    <t>Magrone in cls con materiale riciclato, C8/10</t>
  </si>
  <si>
    <t>Calcestruzzo con materiale riciclato C 8/10</t>
  </si>
  <si>
    <t>Sovrapprezzo per conglomerato cementizio resistente al gelo e disgelo ed ai sali antigelo</t>
  </si>
  <si>
    <t>Reti elettrosaldate Reti elettrosaldate B450C</t>
  </si>
  <si>
    <t>Muratura di blocchi multifori in laterizio alveolare, spessore 25 cm.</t>
  </si>
  <si>
    <t>Muratura di tamponamento tagliafuoco realizzata con blocco semipieno, spessore 20 cm</t>
  </si>
  <si>
    <t>Muratura in calcestruzzo aerato autoclavato, E240, spessore 15cm</t>
  </si>
  <si>
    <t>Muratura in calcestruzzo aerato autoclavato, E180, spessore 10 cm</t>
  </si>
  <si>
    <t>Fornitura e posa in opera di sistema monoblocco termico, denominato F1.1A</t>
  </si>
  <si>
    <t>Fornitura e posa in opera di sistema monoblocco termico, denominato F1.1B</t>
  </si>
  <si>
    <t>Fornitura e posa in opera di sistema monoblocco termico, denominato F1.1M</t>
  </si>
  <si>
    <t>Fornitura e posa in opera di sistema monoblocco termico, denominato F1.1C</t>
  </si>
  <si>
    <t>Fornitura e posa in opera di sistema monoblocco termico, denominato F1.1D</t>
  </si>
  <si>
    <t>Fornitura e posa in opera di sistema monoblocco termico, denominato F1.1E</t>
  </si>
  <si>
    <t>Fornitura e posa in opera di sistema monoblocco termico, denominato F1.1G</t>
  </si>
  <si>
    <t>Fornitura e posa in opera di sistema monoblocco termico, denominato F1.1H</t>
  </si>
  <si>
    <t>Fornitura e posa in opera di sistema monoblocco termico, denominato F1.1I</t>
  </si>
  <si>
    <t>Fornitura e posa in opera di sistema monoblocco termico, denominato F1.1L</t>
  </si>
  <si>
    <t>Fornitura e posa in opera di sistema monoblocco termico, denominato F1.2A</t>
  </si>
  <si>
    <t>Fornitura e posa in opera di sistema monoblocco termico, denominato F1.2B</t>
  </si>
  <si>
    <t>Fornitura e posa in opera di sistema monoblocco termico, denominato F1.2C</t>
  </si>
  <si>
    <t>Fornitura e posa in opera di sistema monoblocco termico, denominato F1.2D</t>
  </si>
  <si>
    <t>SIFONE TIPO FIRENZE IN PVC UNI EN 1329 Ø 200 mm</t>
  </si>
  <si>
    <t>Applicazione di segnaletica orizzontale con compressore a spruzzo, colore bianco, giallo, e blu. vernice rifrangente, strisce di delimitazione fermata con scritta „BUS“ piccolo</t>
  </si>
  <si>
    <t>Applicazione di segnaletica orizzontale</t>
  </si>
  <si>
    <t>Applicazione di segnaletica orizzontale con compressore a spruzzo, colore bianco, giallo, e blu. poliresine, spessore ca. 3 mm, per superfici, scritte</t>
  </si>
  <si>
    <t>Applicazione di segnaletica orizzontale con compressore a spruzzo, colore bianco, giallo, e blu. poliresine, spessore ca. 3 mm, per strisce, B = 12 cm</t>
  </si>
  <si>
    <t>Applicazione di segnaletica orizzontale con compressore a spruzzo, colore bianco, giallo, e blu. vernice rifrangente, per strisce B = 12 cm</t>
  </si>
  <si>
    <t>Fornitura ed installazione, nei fori preparati od ancoraggio, di palo tubolare in acciaio S235, zincato, per segnali stradali.</t>
  </si>
  <si>
    <t>Pannello regolamentare rettangolare con qualunque scritta o simbolo Rivestimento: classe 2 27/80 cm in alluminio 25/10 mm</t>
  </si>
  <si>
    <t>Pannello regolamentare di precedenza</t>
  </si>
  <si>
    <t>Pannello regolamentare, circolare, di prescrizione Rivestimento: classe 2 ø 60 cm in alluminio 25/10 mm</t>
  </si>
  <si>
    <t>Cordone rettangolare, diritto - 12/30 cm in porfido, lati a vista segata</t>
  </si>
  <si>
    <t>Cordoni (binderi) di delimitazione porfido, B/H = 12/15-20 cm</t>
  </si>
  <si>
    <t>Pavimentazione con piastrelle regolari in porfido.coste tranciate, B = 20 cm s = 3-5 cm</t>
  </si>
  <si>
    <t>Pavimentazione con piastrelle regolari in porfido,  coste tranciate, B = 10 cm s = 3-5 cm</t>
  </si>
  <si>
    <t>Pavimentazione in cubetti porfido: pezz. 8/10cm</t>
  </si>
  <si>
    <t>Conglomerato bituminoso AC10 per strade urbane, spessore 3 cm</t>
  </si>
  <si>
    <t>Conglomerato bituminoso AC10 per strato d'usura, spessore 3 cm</t>
  </si>
  <si>
    <t>Conglomerato bituminoso AC16 per strato di collegamento binder, per ogni m2 e ogni cm di spessore finito</t>
  </si>
  <si>
    <t>Conglomerato bituminoso AC32 con bitume,  per ogni m2 e ogni cm di spessore finito</t>
  </si>
  <si>
    <t>Applicazione di una mano d’attacco di emulsione di bitume</t>
  </si>
  <si>
    <t>Fornitura e posa in opera di canaletta a fessura in acciaio per acque meteoriche</t>
  </si>
  <si>
    <t>Pozzetto 0,10 bar 150 x 200 cm</t>
  </si>
  <si>
    <t>Pozzetto 0,10 bar 50 x 50 cm</t>
  </si>
  <si>
    <t>Pozzetto, a tenuta d'acqua 0,10 bar DN 1000 mm</t>
  </si>
  <si>
    <t>Tubo in polipropilene a tre strati SN12 DN 400</t>
  </si>
  <si>
    <t>Tubo in polipropilene a tre strati SN12 DN 250</t>
  </si>
  <si>
    <t>Tubo in polipropilene a tre strati SN12 DN 200</t>
  </si>
  <si>
    <t>Tubo in polipropilene a tre strati SN12 DN 160</t>
  </si>
  <si>
    <t>Diritti di discarica per materiale di categoria 4/A; calcestruzzo armato.</t>
  </si>
  <si>
    <t>Diritti di discarica per materiale di categoria 2/B</t>
  </si>
  <si>
    <t>Demolizione di pavimentazione bituminosa spessore di pavimentazione fino a 20 cm</t>
  </si>
  <si>
    <t>Demolizione di strutture in cemento armato compreso il taglio dei ferri con apparecchiature idrauliche.</t>
  </si>
  <si>
    <t>Rimessa in opera di segnali stradali nei luoghi indicati dalla DL</t>
  </si>
  <si>
    <t>Rimozione, cernita e pulizia di cordonate cordonate in pietra naturale</t>
  </si>
  <si>
    <t>Rimozione di recinzioni altezza fuori terra: oltre 1,50 m</t>
  </si>
  <si>
    <t>Rimozione di segnali stradali</t>
  </si>
  <si>
    <t>Pulitura, zincatura, integrazione, verniciatura e rimontaggio della recinzione e del cancello esistente.</t>
  </si>
  <si>
    <t>Rimozione e deposito della recinzione e del cancello esitente</t>
  </si>
  <si>
    <t>Integrazione della muratura mancante</t>
  </si>
  <si>
    <t>Uccisione ed eliminazione di microrganismi</t>
  </si>
  <si>
    <t>Pulitura mediante acqua ad alta pressione</t>
  </si>
  <si>
    <t>Parapetti completamente in vetro per scale con cosciale, h.105 cm.</t>
  </si>
  <si>
    <t>Parapetti completamente in vetro per interni con cosciale, h.105 cm</t>
  </si>
  <si>
    <t>Porte per l'accesso del personale di servizio alle intercapedini integrate al sistema di parapetti in vetro per esterni.</t>
  </si>
  <si>
    <t>Parapetti completamente in vetro per esterni, h.120</t>
  </si>
  <si>
    <t>Parete monolitica vetrata - denominata P9.10</t>
  </si>
  <si>
    <t>Parete monolitica vetrata - denominata P9.9</t>
  </si>
  <si>
    <t>Parete monolitica vetrata - denominata P9.8</t>
  </si>
  <si>
    <t>Parete monolitica vetrata - denominata P9.7</t>
  </si>
  <si>
    <t>Parete monolitica vetrata - denominata P9.6</t>
  </si>
  <si>
    <t>Parete monolitica vetrata - denominata P9.5</t>
  </si>
  <si>
    <t>Parete monolitica vetrata - denominata P9.4</t>
  </si>
  <si>
    <t>Parete monolitica vetrata - denominata P9.3</t>
  </si>
  <si>
    <t>Parete monolitica vetrata con porta integrata -  denominata P9.2</t>
  </si>
  <si>
    <t>Parete monolitica vetrata - denominata P9.1</t>
  </si>
  <si>
    <t>Sovrapprezzo per l'elettrificazione delle serrature e l'inserimento di chiudiporta a scomparsa</t>
  </si>
  <si>
    <t>Sistema di parete doppio vetro a filo con porta a doppia anta, 31 dB, altezza 2200 mm - denominata P4.2</t>
  </si>
  <si>
    <t>Sistema di porta a due ante, doppio vetro a filo, 31 dB, altezza 2200 mm - denominato P4.1</t>
  </si>
  <si>
    <t>Sistema di parete doppio vetro a filo con angolo vetrato e porta a doppia anta, 31 dB, altezza 300 cm - denominato P5.9</t>
  </si>
  <si>
    <t>Sistema di parete doppio vetro a filo con angolo vetrato e porta a doppia anta, 31 dB, altezza 300 cm - denominato P5.8</t>
  </si>
  <si>
    <t>Sistema di parete doppio vetro a filo con angolo vetrato e porta a doppia anta, 31 dB, altezza 300 cm - denominato P5.7A e P5.7B</t>
  </si>
  <si>
    <t>Sistema di parete doppio vetro a filo, 40 dB, altezza 300 cm- denominato P5.6</t>
  </si>
  <si>
    <t>Sistema di porta a due ante, doppio vetro a filo, 31 dB, altezza 300 cm - denominato P5.5</t>
  </si>
  <si>
    <t>Sistema di parete doppio vetro a filo con angolo vetrato, 40 dB, altezza 300 cm - denominato P5.4A e P5.4B</t>
  </si>
  <si>
    <t>Sistema di parete doppio vetro a filo con angolo vetrato e porte a doppia anta, 31dB, altezza 300 cm -P5.3A e P5.3B.</t>
  </si>
  <si>
    <t>Sistema di parete doppio vetro a filo con porte a doppia anta, 31 dB, altezza superiore a 300 cm - denominata P5.2</t>
  </si>
  <si>
    <t>Sistema di parete doppio vetro a filo con porta a doppia anta, 31 dB, altezza superiore a 300 cm - denominata P5.1</t>
  </si>
  <si>
    <t>Formazione di gocciolatoio: scanalatura 4x8mm</t>
  </si>
  <si>
    <t>Fornitura e posa zoccolino in lastre di pietra artificiale, integrato alla boiserie</t>
  </si>
  <si>
    <t>Fornitura e posa zoccolino integrato alla parete in lastre di pietra artificiale.</t>
  </si>
  <si>
    <t>Fornitura e posa in opera di soglie esterne il lastre di porfido, spessore 3 cm</t>
  </si>
  <si>
    <t>Rivestimento di scale esterne in massello di porfido</t>
  </si>
  <si>
    <t>Fornitura e posa in opera di pavimento in lastre di pietra artificiale in formati variabili e posato a malta di sabbia e cemento, spessore lastre 3 cm.</t>
  </si>
  <si>
    <t>Fornitura e posa in opera di alzate in lastre uniche di pietra artificiale posate a malta di sabbia e cemento, spessore lastre 3 cm, lunghezza superiore a 180 cm.</t>
  </si>
  <si>
    <t>Fornitura e posa in opera di pedate in lastre uniche di pietra artificiale posate a malta di sabbia e cemento, spessore lastre 3 cm, lunghezza superiore a 180 cm.</t>
  </si>
  <si>
    <t>Fornitura e posa in opera di pavimento in lastre di pietra artificiale in formati variabili e posato a malta di sabbia e cemento, spessore lastre 2 cm.</t>
  </si>
  <si>
    <t>Fornitura e posa in opera di pavimento in lastre di pietra artificiale in formati variabili e posato a colla, spessore lastre 2 cm</t>
  </si>
  <si>
    <t>Chiudiporta a scomparsa per porte filo muro.</t>
  </si>
  <si>
    <t>Chiudiporta a braccio.</t>
  </si>
  <si>
    <t>Fornitura e posa in opera di sistema di rivestimento a parete a doghe, chiuso, denominato RVA</t>
  </si>
  <si>
    <t>Fornitura e posa in opera di sistema tipo baffles per l'assorbimento acustico, denominato CF08</t>
  </si>
  <si>
    <t>Fornitura e posa in opera di sistema di controsoffitto a doghe chiuso, denominato CF06</t>
  </si>
  <si>
    <t>Fornitura e posa in opera di velette in mdf come chiusura laterale al controsoffitto ispezionabile.</t>
  </si>
  <si>
    <t>Fornitura e posa in opera di sistema di controsoffitto in quadrotte ispezionabili con sottostruttura nascosta, finitura nobilitato melaminico, denominato CF01</t>
  </si>
  <si>
    <t>Fornitura e posa in opera di tenda ombreggiante interna</t>
  </si>
  <si>
    <t>Fornitura e posa in opera di motore per tenda ombreggiante interna</t>
  </si>
  <si>
    <t>Porta tagliafuoco ad anta doppia con rivestimento coordinato alla boiserie, 1900Xh.2200 mm - denominata P8.4</t>
  </si>
  <si>
    <t>Porta tagliafuoco ad anta doppia con rivestimento coordinato alla boiserie, 1900Xh.2200 mm - denominata P8.3</t>
  </si>
  <si>
    <t>Porta tagliafuoco ad anta singola con rivestimento coordinato alla boiserie, 1240Xh.2200 mm - denominata P8.2</t>
  </si>
  <si>
    <t>Porta tagliafuoco ad anta singola con rivestimento in MDF, 800Xh.2200 mm - denominata P8.1</t>
  </si>
  <si>
    <t>Porta scorrevole interno muro ad anta singola senza stipiti 1000Xh.2200 mm - denominata P3.3</t>
  </si>
  <si>
    <t>Porta scorrevole interno muro ad anta singola senza stipiti 900Xh.2200 mm - denominata P3.2</t>
  </si>
  <si>
    <t>Porta acustica a filo muro ad anta singola con rivestimento coordinato alla boiserie dimensioni 900Xh.2200 mm - denominata P2.8</t>
  </si>
  <si>
    <t>Porta acustica a filo muro ad anta doppia con rivestimento coordinato alla boiserie dimensioni 1600Xh.2200 mm - denominata P2.6</t>
  </si>
  <si>
    <t>Porta acustica a filo muro ad anta doppia con rivestimento integrato in mdf  dimensioni 1600Xh.2160 mm - denominata P2.5</t>
  </si>
  <si>
    <t>Porta acustica a filo muro ad anta doppia con rivestimento integrato in mdf  dimensioni 1600Xh.2200 mm - denominata P2.4</t>
  </si>
  <si>
    <t>Porta acustica a filo muro ad anta singola con rivestimento integrato in mdf dimensioni 1200Xh.2200 mm - denominata P2.3</t>
  </si>
  <si>
    <t>Porta acustica a filo muro ad anta singola con rivestimento integrato in mdf dimensioni 900Xh.2200 mm - denominata P2.2</t>
  </si>
  <si>
    <t>Porta acustica a filo muro ad anta singola con rivestimento integrato in mdf dimensioni 800Xh.2200 mm - denominata P2.1</t>
  </si>
  <si>
    <t>Porta tamburata a ad anta singola, telaio centrale, dimensioni 700Xh.2200 mm - P1.4</t>
  </si>
  <si>
    <t>Porta tamburata a filo muro ad anta doppia simmetrica dimensioni 1600Xh.2200 mm - P1.3</t>
  </si>
  <si>
    <t>Porta tamburata a filo muro ad anta singola dimensioni 900Xh.2200 mm - P1.2</t>
  </si>
  <si>
    <t>Porta tamburata a filo muro ad anta singola dimensioni 800Xh.2200 mm - P1.1</t>
  </si>
  <si>
    <t>Torretta di ventilazione in alluminio preverniciato, dim.88X60 cm</t>
  </si>
  <si>
    <t>Imbotte porte con piegatura multipla su fondo esistente, alluminio preverniciato, sviluppo 200-330 mm</t>
  </si>
  <si>
    <t>Fornitura e posa di pedana per cattedra, dimensioni 250x560 cm, h.45 cm</t>
  </si>
  <si>
    <t>Fornitura e posa di pedana per cattedra, dimensioni 250x670 cm, h.45 cm</t>
  </si>
  <si>
    <t>Fornitura e posa di pedana sopraelevata per area palco Auditorium con gradini di accesso.</t>
  </si>
  <si>
    <t>Fornitura e posa di pedana gradonata aule, ambiente denominato B1.2.15</t>
  </si>
  <si>
    <t>Fornitura e posa di pedana gradonata aule, ambiente denominato B1.1.14</t>
  </si>
  <si>
    <t>Fornitura e posa di pedana gradonata aule, ambiente denominato B1.1.12</t>
  </si>
  <si>
    <t>Fornitura e posa in opera di pannello in materiale legnoso di abete (OSB 3) su pareti, pavimenti e travetti</t>
  </si>
  <si>
    <t>Struttura di copertura in legno lamellare retto: Classe GL 24 h</t>
  </si>
  <si>
    <t>Profili di raccordo per pavimenti a diverso spessore, alluminio, sp.15 mm</t>
  </si>
  <si>
    <t>Profili di raccordo per pavimenti a diverso spessore, alluminio, sp.10 mm</t>
  </si>
  <si>
    <t>Profili di raccordo per pavimenti a diverso spessore, alluminio, sp.3 mm</t>
  </si>
  <si>
    <t>Zoccolino in PVC H60</t>
  </si>
  <si>
    <t>Zoccolo a filo</t>
  </si>
  <si>
    <t>Sovrapprezzo per formazione di gradini antiscivolo in acciaio per gradini.</t>
  </si>
  <si>
    <t>Gradoni in legno prefiniti in rovere naturale, dimensioni 175x 2200 mm, spessore 13 mm</t>
  </si>
  <si>
    <t>Pavimento in legno in listoni prefiniti in rovere naturale, dimensioni 175x 2200 mm, spessore 13 mm</t>
  </si>
  <si>
    <t>Fornitura e posa in opera di pavimento flottante in legno per esterni.</t>
  </si>
  <si>
    <t>Fornitura e posa in opera di pavimentazione in gomma sintetica, sp. 3 mm</t>
  </si>
  <si>
    <t>Impasto adesivo da 3-10 mm</t>
  </si>
  <si>
    <t>Applicazione di imprimitura sul piano di posa</t>
  </si>
  <si>
    <t>Levigatura di pulizia e spolvero</t>
  </si>
  <si>
    <t>Fornitura e posa di battiscopa in gres fine porcellanato per interni  - dim. 7,2x60 cm.</t>
  </si>
  <si>
    <t>Fornitura e posa di  rivestimento in grandi lastre di gres fine porcellanato per interni rettificato, h.minima 2300 mm, sp. max 9 mm.</t>
  </si>
  <si>
    <t>Fornitura e posa di  rivestimento in gres fine porcellanato per interni rettificato,  - dim. 30x60 cm.</t>
  </si>
  <si>
    <t>Fornitura e posa di pavimento tecnico sopraelevato,  dim. 60X60 cm.</t>
  </si>
  <si>
    <t>Fornitura e posa di gradini in gres fine porcellanato per esterno rettificato - dim. 33X120 cm.</t>
  </si>
  <si>
    <t>Fornitura e posa di pavimento in gres fine porcellanato per interni rettificato, R11 - dim. 30x60 cm.</t>
  </si>
  <si>
    <t>Fornitura e posa di pavimento in gres fine porcellanato per interni rettificato, R10 - dim. 30x60 cm.</t>
  </si>
  <si>
    <t>Botola di ispezione per controsoffitti acustici in lastre forate o fessurate, dimensioni 40x40 cm</t>
  </si>
  <si>
    <t>Botola di ispezione per controsoffitti in cartongesso rasati, dimensioni 20x100 cm</t>
  </si>
  <si>
    <t xml:space="preserve">Botola di ispezione per controsoffitti in cartongesso rasati, dimensioni 40x40 cm
</t>
  </si>
  <si>
    <t>Controparete isolata con orditura metallica con collegamento a parete e singola lastra di cartongesso, spessore totale 5,25 cm, denominata MC04</t>
  </si>
  <si>
    <t>Controparete isolata con orditura metallica con collegamento a parete e singola lastra di cartongesso, spessore totale 5 cm, denominata MC03</t>
  </si>
  <si>
    <t>Controparete isolata con orditura metallica con collegamento a parete e doppia lastra di cartongesso, spessore totale 6 cm, denominata MC01</t>
  </si>
  <si>
    <t>Controparete isolata su sottostruttura metallica autoportante e doppia lastra di cartongesso, denominata ME11</t>
  </si>
  <si>
    <t>Controparete isolata su sottostruttura metallica autoportante e doppia lastra di cartongesso, denominata MC05</t>
  </si>
  <si>
    <t>Controparete isolata su sottostruttura metallica autoportante e doppia lastra di cartongesso per passaggio impianti, spessore totale 18,5 cm, denominata MC02</t>
  </si>
  <si>
    <t>Controparete su sottostruttura metallica e doppia lastra di cartongesso, spessore 10 cm</t>
  </si>
  <si>
    <t>Controparete autoportante su sottostruttura metallica e doppia lastra di cartongesso, denominata ME06-ME07</t>
  </si>
  <si>
    <t>Intonaco a secco in lastra di cartongesso: spess. 10mm</t>
  </si>
  <si>
    <t>Sovrapprezzo per realizzazione di protezione al fuoco: EI 60</t>
  </si>
  <si>
    <t>Sovrapprezzo per maggiore spessore dalla quota +220 cm: spessore 5 cm</t>
  </si>
  <si>
    <t xml:space="preserve">Sovrapprezzo per altezze superiori ai 4 m, parete acustica M03A, M03B. </t>
  </si>
  <si>
    <t>Parete divisoria per installazioni impiantistiche in cartongesso, spessore 21-26 cm - denominate M04B e M04C</t>
  </si>
  <si>
    <t>Parete divisoria per installazioni impiantistiche in cartongesso, spessore 35 cm - denominata</t>
  </si>
  <si>
    <t>Parete divisoria acustica in cartongesso, spessore 23,5 cm - denominata M03A, M03B</t>
  </si>
  <si>
    <t>Parete divisoria in cartongesso, spessore 15 cm - denominata M02</t>
  </si>
  <si>
    <t>Parete divisoria in cartongesso, spessore 10 cm - denominata M01</t>
  </si>
  <si>
    <t>Controsoffitto fonoisolante a doppia orditura metallica sovrapposta e singola lastra di rivestimento, denominato CF03</t>
  </si>
  <si>
    <t>Controsoffitto resistente al fuoco: EI 60</t>
  </si>
  <si>
    <t>Costruzione di velette in cartongesso e struttura di supporto in profilati metallici.</t>
  </si>
  <si>
    <t>Controsoffitto fonoassorbente ad orditura metallica doppia sovrapposta e singolo rivestimento in lastre forate, denominato CF05</t>
  </si>
  <si>
    <t>Controsoffitto fonoassorbente ad orditura metallica doppia sovrapposta e singolo rivestimento in lastre forate, denominato CF02</t>
  </si>
  <si>
    <t>Fornitura e posa in opera di sistema monoblocco termico, denominato F1.2E</t>
  </si>
  <si>
    <t>Fornitura e posa in opera di sistema monoblocco termico, denominato F1.2F</t>
  </si>
  <si>
    <t>Fornitura e posa in opera di sistema monoblocco termico, denominato F1.2G</t>
  </si>
  <si>
    <t>Fornitura e posa in opera di sistema monoblocco termico, denominato F1.2H</t>
  </si>
  <si>
    <t>Fornitura e posa in opera di sistema monoblocco termico, denominato F1.2I</t>
  </si>
  <si>
    <t>Fornitura e posa in opera di sistema monoblocco termico, denominato F1.2L</t>
  </si>
  <si>
    <t>Fornitura e posa in opera di sistema monoblocco termico, denominato F1.2M</t>
  </si>
  <si>
    <t>Fornitura e posa in opera di sistema monoblocco termico, denominato F1.2N</t>
  </si>
  <si>
    <t>Fornitura e posa in opera di sistema monoblocco termico, denominato F2.1A</t>
  </si>
  <si>
    <t>Fornitura e posa in opera di sistema monoblocco termico, denominato F2.1B</t>
  </si>
  <si>
    <t>Fornitura e posa in opera di sistema monoblocco termico, denominato F2.2A</t>
  </si>
  <si>
    <t>Fornitura e posa in opera di sistema monoblocco termico, denominato F2.2B</t>
  </si>
  <si>
    <t>Fornitura e posa in opera di sistema monoblocco termico, denominato F3</t>
  </si>
  <si>
    <t>Fornitura e posa in opera di sistema monoblocco termico, denominato F4.1A</t>
  </si>
  <si>
    <t>Fornitura e posa in opera di sistema monoblocco termico, denominato F4.1B</t>
  </si>
  <si>
    <t>Fornitura e posa in opera di sistema monoblocco termico, denominato F4.2A</t>
  </si>
  <si>
    <t>Fornitura e posa in opera di sistema monoblocco termico, denominato F4.2B</t>
  </si>
  <si>
    <t>Fornitura e posa in opera di sistema monoblocco termico, denominato F5.2</t>
  </si>
  <si>
    <t>Base della muratura con isolamento termico larghezza 24 cm</t>
  </si>
  <si>
    <t>Intonaco grezzo 2 mani: rinzaffo+malta bastarda</t>
  </si>
  <si>
    <t>Intonaco premiscelato 2 mani: a base di calce e cemento, spessore 15 mm</t>
  </si>
  <si>
    <t>Armatura intonaco: con rete in fibra sintetica</t>
  </si>
  <si>
    <t>Strato livellante alleggerito con argilla espansa , spessore 10 cm</t>
  </si>
  <si>
    <t>Strato livellante alleggerito con argilla espansa, spessore 11 cm</t>
  </si>
  <si>
    <t>Strato livellante alleggerito con argilla espansa , spessore 12,5 cm</t>
  </si>
  <si>
    <t>Strato livellante alleggerito con argilla espansa , spessore 14 cm</t>
  </si>
  <si>
    <t>Sovrapprezzo alla voce 02.10.02.13* per ogni centimetro di maggiore spessore.</t>
  </si>
  <si>
    <t>Strato livellante alleggerito con argilla espansa per la formazione di pendenze, spessore medio 6 cm.</t>
  </si>
  <si>
    <t>Massetto per pavimento radiante, spessore 6,5 cm.</t>
  </si>
  <si>
    <t>Massetto di finitura galleggiante alleggerito con argilla espansa, spessore 6 cm.</t>
  </si>
  <si>
    <t>Massetto di finitura galleggiante alleggerito con argilla espansa, spessore 7 cm.</t>
  </si>
  <si>
    <t>Sovrapprezzi alla voce 02.10.03.11.b per ogni centimetro di maggiore spessore.</t>
  </si>
  <si>
    <t>Pavimento industriale con massetto di sottofondo in calcestruzzo, spessore 15 cm, superficie con finitura antiscivolo</t>
  </si>
  <si>
    <t>Pavimento industriale con massetto di sottofondo in calcestruzzo, spessore 15 cm, finitura a spina pesce</t>
  </si>
  <si>
    <t>Impermeabilizzazione di sottofondi eseguita in monostrato con membrana bituminosa prefabbricata spessore 4+4 mm.</t>
  </si>
  <si>
    <t>Strato separatore: strato polipropilene 300g/m2</t>
  </si>
  <si>
    <t>Strato separatore: polietilene 0,20mm</t>
  </si>
  <si>
    <t>Strato separatore: polietilene 0,30mm</t>
  </si>
  <si>
    <t>Barriera antivapore: strato poliestere da 200g/m2+polietilene</t>
  </si>
  <si>
    <t>Guscio di raccordo: raccordo fondomuro-fondazione</t>
  </si>
  <si>
    <t>Guscio di raccordo: raccordo parete-pavimento</t>
  </si>
  <si>
    <t>Fibra di vetro: pannelli 40kg/m3, spess. 5cm</t>
  </si>
  <si>
    <t>Polistirolo espanso  EPS: per pavimenti, spessore 4 cm.</t>
  </si>
  <si>
    <t>Sovrapprezzo per lastra con caratteristiche di isolamento termico ottimizzate, Massima conducibilità termica 0,032 W/mK</t>
  </si>
  <si>
    <t>Fornitura e posa di pannelli a conducibilità termica migliorata in EPS  additivato con grafite, spessore 12 cm</t>
  </si>
  <si>
    <t>Isolamento termico per impianto radiante, sp. 30 mm.</t>
  </si>
  <si>
    <t>Pannelli termoisolanti di polistirene estruso XPS, spessore 12 cm.</t>
  </si>
  <si>
    <t>Fornitura e posa di sistema di isolamento integrato con pendenze di deflusso delle acque meteoriche in vetro cellulare, spessore medio 13 cm.</t>
  </si>
  <si>
    <t>Fornitura e posa di pannelli termoisolanti in XPS per pavimento, spessore 4 cm.</t>
  </si>
  <si>
    <t>Fornitura e posa di pannelli termoisolanti in XPS per pavimento, spessore 6 cm.</t>
  </si>
  <si>
    <t>Fornitura e posa di pannelli termoisolanti in XPS per pavimento, spessore 10 cm</t>
  </si>
  <si>
    <t>Fornitura e posa pannello composito costituito da uno strato in lana di legno mineralizzata e legata con cemento Portland accoppiato ad uno strato in lana di roccia. Verniciato. Spessore 125 mm.</t>
  </si>
  <si>
    <t>Fornitura e posa di doppio pannello in lana di legno mineralizzata e legata con cemento Portland . Verniciato. Spessore 100 mm.</t>
  </si>
  <si>
    <t>Fornitura e posa di sistema di isolamento integrato per tetti verdi con pendenze di deflusso delle acque meteoriche EPS preassemblato a Poliuretano espanso rigido, spessori medi 110+60 mm</t>
  </si>
  <si>
    <t>Fornitura e posa di isolamento in lana di roccia per pareti e soffitti perimetrali interni, spessore 12 cm.</t>
  </si>
  <si>
    <t>Fornitura e posa di isolamento per facciate ventilate in lana di roccia, spessore 12 cm.</t>
  </si>
  <si>
    <t>Isolam. acust. largh. 12-20cm: granulato di gomma</t>
  </si>
  <si>
    <t>Isolamento acustico anticalpestio in granulato di gomma legato spessore 10 mm</t>
  </si>
  <si>
    <t>Isolamento acustico anticalpestio in pannelli di fibra di legno, spessore: 21-20 mm</t>
  </si>
  <si>
    <t>Fascia perimetrale in polietilene espanso per la desolidarizzazione dei massetti, sp.6 mm.</t>
  </si>
  <si>
    <t>Fascia perimetrale ad L in polietilene espanso per la desolidarizzazione dei massetti, sp.6 mm.</t>
  </si>
  <si>
    <t>Sistema di cappotto termico in lana minerale con intonaco minerale: spessore 10 cm</t>
  </si>
  <si>
    <t>Sistema di cappotto termico in lana minerale con intonaco minerale: sovrapprezzo per maggiore spessore isolante, +2 cm</t>
  </si>
  <si>
    <t>Sistema di cappotto termico in lana minerale con intonaco minerale: sovrapprezzo per zoccolatura</t>
  </si>
  <si>
    <t>Fornitura e posa in opera di guaina bituminosa prefabbricata armata con fibra di vetro oppure con non tessuto in poliestere a filo continuo, sp.4 mm.</t>
  </si>
  <si>
    <t>Manto impermeabile in poliolefine: spessore 1,8 mm</t>
  </si>
  <si>
    <t>Drenaggio muratura verticale: telo in polietilene con bollini</t>
  </si>
  <si>
    <t>Membrana filtrante: tessuto spessore 0,7mm</t>
  </si>
  <si>
    <t>Materassino drenante: spessore 8mm</t>
  </si>
  <si>
    <t>Magrone cls per tubazioni</t>
  </si>
  <si>
    <t>Chiusino circolare carico 400 kN peso 170/180 kg</t>
  </si>
  <si>
    <t>Chiusini in ghisa</t>
  </si>
  <si>
    <t>Sottofondo ghiaioso: a profilo sagoma</t>
  </si>
  <si>
    <t>Sottofondo stradale RB-granulato 0/32: profilo sagoma</t>
  </si>
  <si>
    <t>Costipazione di riporto</t>
  </si>
  <si>
    <t>Pavimentazione autobloccante drenante a forma circolare con interposto verde</t>
  </si>
  <si>
    <t>Terra da coltivo: stendimento manuale</t>
  </si>
  <si>
    <t>Tappeto erboso</t>
  </si>
  <si>
    <t>Messa a dimora piante: sul prezzo d'origine</t>
  </si>
  <si>
    <t>Verde pensile intensivo</t>
  </si>
  <si>
    <t>Verde pensile estensivo</t>
  </si>
  <si>
    <t>Substrato per inverdimento intensivo, spessore medio 30 cm</t>
  </si>
  <si>
    <t>Substrato per inverdimenti estensivi.</t>
  </si>
  <si>
    <t>Pozzetto di controllo 10 cm</t>
  </si>
  <si>
    <t>Rialzo 10 cm per pozzetto di ispezione</t>
  </si>
  <si>
    <t>Inverdimento estensivo realizzato mediante messa a dimora di sedum in microzolle</t>
  </si>
  <si>
    <t>Sistema di inverdimento intensivo : talee di sedum</t>
  </si>
  <si>
    <t>Profili di contenimento drenanti, spessore1,5 mm</t>
  </si>
  <si>
    <t>Sistema di drenaggio con fascia antiturbolenza in ghiaino 15-30mm.</t>
  </si>
  <si>
    <t>Sovrapprezzo alla voce 02.17.07.05.i per ogni cm in più di spessore della ghiaia</t>
  </si>
  <si>
    <t>Cura di completamento per inverdimento estensivo</t>
  </si>
  <si>
    <t>Strutture di acciaio: avitato/saldato S235, S275, S355</t>
  </si>
  <si>
    <t>Grigliato a maglia quadra: 33x33mm</t>
  </si>
  <si>
    <t>Grigliato a maglia rettangolare:  15x76mm, 85,40 kg/m2</t>
  </si>
  <si>
    <t>Grigliato a maglia rettangolare:  15x76mm, 103,50 Kg/mq</t>
  </si>
  <si>
    <t>Grigliato a maglia rettangolare:  15x76mm, 109,22 kg/m2</t>
  </si>
  <si>
    <t>Fornitura  e posa in opera di parete verde: modulo verde a supporto delle piante</t>
  </si>
  <si>
    <t>Fornitura  e posa in opera di parete verde: struttura di sostegno dei moduli verdi</t>
  </si>
  <si>
    <t>Fornitura  e posa in opera di parete verde: elementi di fissaggio moduli</t>
  </si>
  <si>
    <t>Fornitura  e posa in opera di parete verde: sistema di irrigazione</t>
  </si>
  <si>
    <t>Fornitura e posa in opera di facciata ventilata in legno per esterni.</t>
  </si>
  <si>
    <t>Fornitura e posa in opera di controsoffitto in legno per esterni.</t>
  </si>
  <si>
    <t>Porta multiuso ad anta singola, foro muro 88Xh.224 cm - denominata P6.1</t>
  </si>
  <si>
    <t>Porta multiuso ad anta doppia, foro muro 196Xh.225 cm - denominata P6.3</t>
  </si>
  <si>
    <t>Porta multiuso ad anta singola telaio tunnel per esterno, foro muro 95Xh.227 cm - P6.4</t>
  </si>
  <si>
    <t>Porta multiuso ad anta singola telaio tunnel per esterno, foro muro 135Xh.227 cm - P6.5</t>
  </si>
  <si>
    <t>Porta multiuso ad anta doppia per esterni, Telaio a tunnel, foro muro 196Xh.227 cm - P6.6</t>
  </si>
  <si>
    <t>Porta multiuso ad anta doppia per esterni, Telaio a tunnel, foro muro 215Xh.227 cm - P6.7</t>
  </si>
  <si>
    <t>Porta tagliafuoco ad anta doppia simmetrica, luce passaggio 1800Xh.2200 mm REI 60 - P7.1</t>
  </si>
  <si>
    <t>Porta tagliafuoco ad anta doppia asimmetrica, luce passaggio 1120+840Xh.2200 mm REI 60 – P7.3</t>
  </si>
  <si>
    <t>Elettromagnete a parete per porte REI</t>
  </si>
  <si>
    <t>Portone tagliafuoco ad anta doppia simmetrica, 2430Xh.2645 mm - denominata P7.4</t>
  </si>
  <si>
    <t>Portone tagliafuoco ad anta doppia simmetrica, 3020Xh.2945 mm - denominata P7.5</t>
  </si>
  <si>
    <t>Porta tagliafuoco ad anta doppia simmetrica, luce passaggio 1800Xh.2200 mm REI 120 – P7.7</t>
  </si>
  <si>
    <t>Porta tagliafuoco ad anta doppia asimmetrica, luce passaggio 1120+840Xh.2200 mm REI 120 - P7.8</t>
  </si>
  <si>
    <t>Portone sezionale per autorimessa, areato e motorizzato, con porta pedonale integrata – dimensioni 500xh.290 cm</t>
  </si>
  <si>
    <t>Barriera automatica per aste completa di motore digitale</t>
  </si>
  <si>
    <t>Cancello scorrevole motorizzato in acciaio, anta fissa e scorrevole, dimensioni larghezza 796 cm, h.260 cm</t>
  </si>
  <si>
    <t>Cancello scorrevole motorizzato in acciaio, dimensioni: lunghezza anta 379cm, H 260,5cm</t>
  </si>
  <si>
    <t>Corrimano interno verniciato a polvere, scale rettilinee</t>
  </si>
  <si>
    <t>Corrimano interno: sovrapprezzo per curve ed inclinazioni.</t>
  </si>
  <si>
    <t>Parapetto in metallo forgiato verso la rampa del garage, h100 cm</t>
  </si>
  <si>
    <t>Recinzione di confinamento impianto a gas in lamiera stirata con porta integrata.</t>
  </si>
  <si>
    <t>Chiudiporta aereo con braccio a compasso</t>
  </si>
  <si>
    <t>Rasatura: stucco di gesso</t>
  </si>
  <si>
    <t>Rasatura di controsoffitto in lastre di cartongesso.</t>
  </si>
  <si>
    <t>Tinteggiatura coprente con idropittura a base di resine sintetiche, tinta chiara</t>
  </si>
  <si>
    <t>Tinteggiatura coprente con idropittura a base di resine sintetiche tinta scura</t>
  </si>
  <si>
    <t>Tinteggiatura coprente con idropittura a base di resine sintetiche: ulteriore mano intermedia</t>
  </si>
  <si>
    <t>Impregnante incolore: idropittura</t>
  </si>
  <si>
    <t>Silicati di potassio: tinta chiara</t>
  </si>
  <si>
    <t>Pittura a base di polimerizzato di resine viniliche</t>
  </si>
  <si>
    <t>Idropittura: tinta profonda</t>
  </si>
  <si>
    <t>Pittura in lattice: tinta chiara</t>
  </si>
  <si>
    <t>Porta scorrevole interno muro ad anta singola senza stipiti 800Xh.2200 mm - denominata P3.1</t>
  </si>
  <si>
    <t>03.02.02.01.v*</t>
  </si>
  <si>
    <t xml:space="preserve">Grigliato a maglia quadra: 25x25mm con porta </t>
  </si>
  <si>
    <t>03.06.04.01*</t>
  </si>
  <si>
    <t>Barriera al fuoco flessibile REI 60</t>
  </si>
  <si>
    <t>Porta tagliafuoco acciaio: REI 120'; 900x2150</t>
  </si>
  <si>
    <t>03.06.03.01.r</t>
  </si>
  <si>
    <t>Porta tagliafuoco acciaio: REI 120'; 1000x2150</t>
  </si>
  <si>
    <t>03.06.03.01.s</t>
  </si>
  <si>
    <t>09.03.04.06.e*</t>
  </si>
  <si>
    <t>Porta acustica ad anta singola con rivestimento coordinato alla boiserie dimensioni 870Xh.2200 mm - denominata P8.5</t>
  </si>
  <si>
    <t>M</t>
  </si>
  <si>
    <t>03.06.03.08.e*</t>
  </si>
  <si>
    <t>03.06.03.08.f*</t>
  </si>
  <si>
    <t>Porta tagliafuoco ad anta singola, luce passaggio 950+840Xh.2250 mm REI 60 – P7.10</t>
  </si>
  <si>
    <t>Porta tagliafuoco ad anta singola, luce passaggio 950Xh.2250 mm REI 60 – P7.11</t>
  </si>
  <si>
    <t>16.04.01.03</t>
  </si>
  <si>
    <t>Piattaforma elevatrice per persone disabili</t>
  </si>
  <si>
    <t>nr</t>
  </si>
  <si>
    <t>02.18.09.01</t>
  </si>
  <si>
    <t>Assistenze Murarie: impianto di riscaldamento</t>
  </si>
  <si>
    <t>Assistenze Murarie: impianto di climatizzazione</t>
  </si>
  <si>
    <t>Assistenze Murarie: impianto idrosanitario</t>
  </si>
  <si>
    <t>02.18.12.01.b</t>
  </si>
  <si>
    <t>02.18.10.01</t>
  </si>
  <si>
    <t>02.18.11.01</t>
  </si>
  <si>
    <t>Assistenze Murarie: impianto elettrico</t>
  </si>
  <si>
    <t>13.05.06.07*</t>
  </si>
  <si>
    <t>Ripristino compartimentazione EI</t>
  </si>
  <si>
    <t>t</t>
  </si>
  <si>
    <t>Malta minerale a base di cemento, calce idrata, sabbia fine, fibre di rinforzo e addittivi</t>
  </si>
  <si>
    <t>02.01.03.08.j</t>
  </si>
  <si>
    <t>02.01.03.08.k</t>
  </si>
  <si>
    <t>02.01.03.08.q</t>
  </si>
  <si>
    <t xml:space="preserve">Perforazione a rotazione </t>
  </si>
  <si>
    <t>Fornitura e posa in opera di sistema monoblocco termico, denominato F1.1F</t>
  </si>
  <si>
    <t>02.04.71.01.a</t>
  </si>
  <si>
    <t>Casseratura laterale per solette e solettoni di base, per struttura superficiale S1</t>
  </si>
  <si>
    <t>OG 1</t>
  </si>
  <si>
    <t>02.04.72.02.c</t>
  </si>
  <si>
    <t>Casseratura per muri e pareti diritte, verticale per struttura superficiale S3</t>
  </si>
  <si>
    <t>02.04.73.02.b</t>
  </si>
  <si>
    <t>Casseratura di solette piane e a sbalzo per struttura superficiale S3</t>
  </si>
  <si>
    <t>02.04.73.03.b</t>
  </si>
  <si>
    <t>Casseratura di solette per scale e pianerottoli, per struttura superficiale S3</t>
  </si>
  <si>
    <t>02.04.74.01.b</t>
  </si>
  <si>
    <t>Casseratura di travi rettilinee per struttura superficiale S3</t>
  </si>
  <si>
    <t>02.04.74.01.c</t>
  </si>
  <si>
    <t>Sovrapprezzo per opere di sostegno per spigolo inferiore di trave da 3,01 a 6,00 m</t>
  </si>
  <si>
    <t>02.04.75.01.b</t>
  </si>
  <si>
    <t>Casseratura di pilastri a sezione poligonale fino a 4 spigoli per struttura superficiale S3</t>
  </si>
  <si>
    <t>02.04.75.03.b</t>
  </si>
  <si>
    <t>Casseratura per pilastri a sezione circolare S3</t>
  </si>
  <si>
    <t>02.04.75.51</t>
  </si>
  <si>
    <t>Sovrapprezzo per pilastri con generatrice rettilinea inclinata di qualunque inclinazione (superficie troncoconica, troncopiramidale).</t>
  </si>
  <si>
    <t>02.04.77.01.a</t>
  </si>
  <si>
    <t>Sovraprezzo per opere di sostegno muri, pareti e pilastri, H &gt; 3,0 m.</t>
  </si>
  <si>
    <t>02.04.77.03.a</t>
  </si>
  <si>
    <t>Centine di qualsiasi altezza e luce</t>
  </si>
  <si>
    <t>02.04.78.02.c</t>
  </si>
  <si>
    <t>Sovrapprezzo per lavori di calcestruzzo faccia a vista, pannelli FinPly</t>
  </si>
  <si>
    <t>02.04.78.02.d</t>
  </si>
  <si>
    <t>Sovrapprezzo per lavori di calcestruzzo faccia a vista, pannelli OSB</t>
  </si>
  <si>
    <t>02.04.85.01.b</t>
  </si>
  <si>
    <t>classe di esposizione XC XC4 con penetrazione acqua 15 mm</t>
  </si>
  <si>
    <t>classe di esposizione XF XF1</t>
  </si>
  <si>
    <t>02.04.85.03.d</t>
  </si>
  <si>
    <t>classe di esposizione XF XF4</t>
  </si>
  <si>
    <t>02.04.85.05.a</t>
  </si>
  <si>
    <t>Sovrapprezzo per conglomerato cementizio con  classe di consistenza S4</t>
  </si>
  <si>
    <t>02.04.85.11</t>
  </si>
  <si>
    <t>Sovrapprezzo per gettata di calcestruzzo su superfici inclinate</t>
  </si>
  <si>
    <t>02.04.85.30</t>
  </si>
  <si>
    <t>Sovrapprezzo per calcestruzzo impermeabile</t>
  </si>
  <si>
    <t>02.04.90.05.c</t>
  </si>
  <si>
    <t>Sovrapprezzi per impianti, inserimento di tubi per installazione elettrica</t>
  </si>
  <si>
    <t>02.04.90.05.d</t>
  </si>
  <si>
    <t>Sovrapprezzi per impianti, inserimento di aperture casserate: 0,01-0,50 m2</t>
  </si>
  <si>
    <t>cad</t>
  </si>
  <si>
    <t>03.12.01.02.d</t>
  </si>
  <si>
    <t>Zincatura carpenteria pesante Zincatura carpenteria pesante &gt; 10000 kg</t>
  </si>
  <si>
    <t>03.12.02.01</t>
  </si>
  <si>
    <t>Verniciatura a polvere</t>
  </si>
  <si>
    <t>15.04.01.01.b</t>
  </si>
  <si>
    <t>Tubazioni flessibili in PVC: D=32 mm</t>
  </si>
  <si>
    <t>15.04.01.01.c</t>
  </si>
  <si>
    <t>Tubazioni flessibili in PVC: D=40 mm</t>
  </si>
  <si>
    <t>15.04.25.01.a</t>
  </si>
  <si>
    <t>Sistemi di posa per cls: scatola portafrutto 58 mm</t>
  </si>
  <si>
    <t>15.04.25.02.a</t>
  </si>
  <si>
    <t>Sistemi di posa per cls: scatola di derivazione Dimensione (lxbxt) 128x128x80 mm</t>
  </si>
  <si>
    <t>STRUKT.001</t>
  </si>
  <si>
    <t>ELEMENTO BOCCA DI LUPO DIM. (160x85x200H)cm CON GRIGLIA ZINCATA ANTITACCO</t>
  </si>
  <si>
    <t>STRUKT.002</t>
  </si>
  <si>
    <t>TESATURA SISTEMA DI POST-TENSIONE SOLAIO 1</t>
  </si>
  <si>
    <t>STRUKT.003</t>
  </si>
  <si>
    <t>TESATURA SISTEMA DI POST-TENSIONE SOLAIO 2</t>
  </si>
  <si>
    <t>STRUKT.004</t>
  </si>
  <si>
    <t>TESATURA SISTEMA DI POST-TENSIONE SOLAIO 3</t>
  </si>
  <si>
    <t>STRUKT.005</t>
  </si>
  <si>
    <t>TESATURA SISTEMA DI POST-TENSIONE SOLAIO 4</t>
  </si>
  <si>
    <t>STRUKT.006</t>
  </si>
  <si>
    <t>TESATURA SISTEMA DI POST-TENSIONE SOLAIO 5</t>
  </si>
  <si>
    <t>STRUKT.007</t>
  </si>
  <si>
    <t>TESATURA SISTEMA DI POST-TENSIONE SOLAIO 6</t>
  </si>
  <si>
    <t>STRUKT.008</t>
  </si>
  <si>
    <t>TESATURA SISTEMA DI POST-TENSIONE SOLAIO 7</t>
  </si>
  <si>
    <t>STRUKT.009</t>
  </si>
  <si>
    <t>TESATURA SISTEMA DI POST-TENSIONE SOLAIO 8</t>
  </si>
  <si>
    <t>STRUKT.010</t>
  </si>
  <si>
    <t>Fornitura e posa in opera di conglomerato cementizio per manufatti di qualunque ubicazione, forma e dimensione, classe C 32/40.</t>
  </si>
  <si>
    <t>STRUKT.011</t>
  </si>
  <si>
    <t>Fornitura e posa in opera di conglomerato cementizio per manufatti di qualunque ubicazione, forma e dimensione, classe C 45/55.</t>
  </si>
  <si>
    <t>STRUKT.012</t>
  </si>
  <si>
    <t>Fornitura e posa in opera di conglomerato cementizio per manufatti di qualunque ubicazione, forma e dimensione, classe C 30/37.</t>
  </si>
  <si>
    <t>STRUKT.013</t>
  </si>
  <si>
    <t>Acciaio in barre acciaio ad aderenza migl. B450C</t>
  </si>
  <si>
    <t>STRUKT.014</t>
  </si>
  <si>
    <t>Profili accoppiati acciaio di fissaggio tipo "Halfen" HTA-CE 50/30P-FV-250-KF</t>
  </si>
  <si>
    <t>STRUKT.015</t>
  </si>
  <si>
    <t>Fornitura e posa in opera di listello come armatura per punzonamento.</t>
  </si>
  <si>
    <t>STRUKT.016</t>
  </si>
  <si>
    <t>Fornitura e posa in opera di piastra come armatura per punzonamento.</t>
  </si>
  <si>
    <t>02.04.71.02.a</t>
  </si>
  <si>
    <t>Casseratura laterale per fondazioni</t>
  </si>
  <si>
    <t>OS 21</t>
  </si>
  <si>
    <t>02.04.80.05.d</t>
  </si>
  <si>
    <t>Fornitura e posa in opera di conglomerato cementizio per manufatti di qualunque ubicazione, forma e dimensione, classe C 25/30.</t>
  </si>
  <si>
    <t>02.04.80.50.a__</t>
  </si>
  <si>
    <t>02.04.85.05.a_</t>
  </si>
  <si>
    <t>57.03.01.01</t>
  </si>
  <si>
    <t>Installazione e sgombero del cantiere</t>
  </si>
  <si>
    <t>a c</t>
  </si>
  <si>
    <t>57.03.02.01.C</t>
  </si>
  <si>
    <t>Micropalo per fondazione verticale od inclinata</t>
  </si>
  <si>
    <t>57.03.03.10.B</t>
  </si>
  <si>
    <t>Armatura tubolare per micropali tubo forato</t>
  </si>
  <si>
    <t>57.03.03.10.C</t>
  </si>
  <si>
    <t>Armatura tubolare per micropali tubo valvolato</t>
  </si>
  <si>
    <t>STRUKT.013_</t>
  </si>
  <si>
    <t>ARROTONDAMENTO</t>
  </si>
  <si>
    <t>EDIFICIO B1 - Nuova costruzione di un edificio di ricerca per la Libera Università Bolzano</t>
  </si>
  <si>
    <t>STRUKT.017</t>
  </si>
  <si>
    <t>STRUKT.018</t>
  </si>
  <si>
    <t>Sovrapprezzo piastra per trattamento anticorrosivo</t>
  </si>
  <si>
    <t>REALIZZAZIONE GRADONATA IN ELEMENTI PREFABBRICATI DI CALCESTRUZZO ARMATO VIBRATO</t>
  </si>
  <si>
    <t>86733968CC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</si>
</sst>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000000"/>
    <numFmt numFmtId="168" formatCode="00000000&quot;-&quot;0"/>
    <numFmt numFmtId="169" formatCode="dd/mm/yyyy;@"/>
    <numFmt numFmtId="170" formatCode="_-&quot;€&quot;\ * #,##0.00_-;\-&quot;€&quot;\ * #,##0.00_-;_-&quot;€&quot;\ * &quot;-&quot;??_-;_-@_-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0.0%"/>
    <numFmt numFmtId="176" formatCode="_-* #,##0.00\ [$€-407]_-;\-* #,##0.00\ [$€-407]_-;_-* &quot;-&quot;??\ [$€-407]_-;_-@_-"/>
    <numFmt numFmtId="177" formatCode="[$-407]dddd\,\ d\.\ mmmm\ yyyy"/>
    <numFmt numFmtId="178" formatCode="0.000%"/>
    <numFmt numFmtId="179" formatCode="0.0000%"/>
    <numFmt numFmtId="180" formatCode="0.00000%"/>
    <numFmt numFmtId="181" formatCode="0.0"/>
    <numFmt numFmtId="182" formatCode="&quot;Sì&quot;;&quot;Sì&quot;;&quot;No&quot;"/>
    <numFmt numFmtId="183" formatCode="&quot;Vero&quot;;&quot;Vero&quot;;&quot;Falso&quot;"/>
    <numFmt numFmtId="184" formatCode="&quot;Attivo&quot;;&quot;Attivo&quot;;&quot;Inattivo&quot;"/>
    <numFmt numFmtId="185" formatCode="[$€-2]\ #.##000_);[Red]\([$€-2]\ #.##000\)"/>
    <numFmt numFmtId="186" formatCode="0.000000000000000"/>
    <numFmt numFmtId="187" formatCode="0.00000000000000000"/>
    <numFmt numFmtId="188" formatCode="0.00########"/>
    <numFmt numFmtId="189" formatCode="#,##0.00_ ;\-#,##0.00\ "/>
    <numFmt numFmtId="190" formatCode="0.00###"/>
    <numFmt numFmtId="191" formatCode=";;;"/>
    <numFmt numFmtId="192" formatCode="0.000"/>
    <numFmt numFmtId="193" formatCode="#,##0.00###"/>
    <numFmt numFmtId="194" formatCode="[$-410]dddd\ d\ mmmm\ 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0" fontId="4" fillId="0" borderId="12" xfId="0" applyFont="1" applyFill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2" fillId="0" borderId="0" xfId="0" applyFont="1" applyFill="1" applyBorder="1" applyAlignment="1" applyProtection="1">
      <alignment wrapText="1"/>
      <protection hidden="1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0" fontId="0" fillId="0" borderId="0" xfId="56" applyNumberFormat="1" applyFont="1" applyAlignment="1" applyProtection="1">
      <alignment/>
      <protection hidden="1"/>
    </xf>
    <xf numFmtId="9" fontId="0" fillId="0" borderId="0" xfId="56" applyFont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7" fontId="4" fillId="0" borderId="0" xfId="47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7" fontId="3" fillId="0" borderId="0" xfId="0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hidden="1"/>
    </xf>
    <xf numFmtId="168" fontId="3" fillId="0" borderId="0" xfId="0" applyNumberFormat="1" applyFont="1" applyFill="1" applyBorder="1" applyAlignment="1" applyProtection="1">
      <alignment vertical="center"/>
      <protection hidden="1" locked="0"/>
    </xf>
    <xf numFmtId="167" fontId="3" fillId="0" borderId="0" xfId="0" applyNumberFormat="1" applyFont="1" applyFill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2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189" fontId="4" fillId="0" borderId="0" xfId="47" applyNumberFormat="1" applyFont="1" applyAlignment="1" applyProtection="1">
      <alignment/>
      <protection hidden="1"/>
    </xf>
    <xf numFmtId="2" fontId="4" fillId="0" borderId="0" xfId="0" applyNumberFormat="1" applyFont="1" applyAlignment="1" applyProtection="1">
      <alignment/>
      <protection hidden="1"/>
    </xf>
    <xf numFmtId="191" fontId="0" fillId="0" borderId="0" xfId="0" applyNumberFormat="1" applyAlignment="1" applyProtection="1">
      <alignment/>
      <protection hidden="1"/>
    </xf>
    <xf numFmtId="0" fontId="0" fillId="0" borderId="0" xfId="0" applyFont="1" applyAlignment="1">
      <alignment/>
    </xf>
    <xf numFmtId="2" fontId="4" fillId="0" borderId="0" xfId="0" applyNumberFormat="1" applyFont="1" applyAlignment="1" applyProtection="1">
      <alignment/>
      <protection hidden="1" locked="0"/>
    </xf>
    <xf numFmtId="189" fontId="4" fillId="0" borderId="0" xfId="47" applyNumberFormat="1" applyFont="1" applyAlignment="1" applyProtection="1">
      <alignment/>
      <protection hidden="1" locked="0"/>
    </xf>
    <xf numFmtId="2" fontId="4" fillId="34" borderId="16" xfId="47" applyNumberFormat="1" applyFont="1" applyFill="1" applyBorder="1" applyAlignment="1" applyProtection="1">
      <alignment vertical="center" wrapText="1"/>
      <protection locked="0"/>
    </xf>
    <xf numFmtId="0" fontId="3" fillId="34" borderId="16" xfId="0" applyNumberFormat="1" applyFont="1" applyFill="1" applyBorder="1" applyAlignment="1" applyProtection="1">
      <alignment/>
      <protection locked="0"/>
    </xf>
    <xf numFmtId="167" fontId="3" fillId="34" borderId="16" xfId="0" applyNumberFormat="1" applyFont="1" applyFill="1" applyBorder="1" applyAlignment="1" applyProtection="1">
      <alignment vertical="center"/>
      <protection hidden="1" locked="0"/>
    </xf>
    <xf numFmtId="168" fontId="3" fillId="34" borderId="16" xfId="0" applyNumberFormat="1" applyFont="1" applyFill="1" applyBorder="1" applyAlignment="1" applyProtection="1">
      <alignment vertical="center"/>
      <protection hidden="1" locked="0"/>
    </xf>
    <xf numFmtId="166" fontId="4" fillId="0" borderId="0" xfId="0" applyNumberFormat="1" applyFont="1" applyAlignment="1" applyProtection="1">
      <alignment/>
      <protection hidden="1" locked="0"/>
    </xf>
    <xf numFmtId="43" fontId="0" fillId="0" borderId="0" xfId="0" applyNumberForma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 wrapText="1"/>
      <protection/>
    </xf>
    <xf numFmtId="49" fontId="2" fillId="35" borderId="12" xfId="0" applyNumberFormat="1" applyFont="1" applyFill="1" applyBorder="1" applyAlignment="1" applyProtection="1">
      <alignment vertical="center" wrapText="1"/>
      <protection/>
    </xf>
    <xf numFmtId="49" fontId="2" fillId="35" borderId="15" xfId="0" applyNumberFormat="1" applyFont="1" applyFill="1" applyBorder="1" applyAlignment="1" applyProtection="1">
      <alignment vertical="center" wrapText="1"/>
      <protection/>
    </xf>
    <xf numFmtId="49" fontId="3" fillId="35" borderId="11" xfId="0" applyNumberFormat="1" applyFont="1" applyFill="1" applyBorder="1" applyAlignment="1" applyProtection="1">
      <alignment vertical="center" wrapText="1"/>
      <protection/>
    </xf>
    <xf numFmtId="49" fontId="3" fillId="35" borderId="12" xfId="0" applyNumberFormat="1" applyFont="1" applyFill="1" applyBorder="1" applyAlignment="1" applyProtection="1">
      <alignment vertical="center" wrapText="1"/>
      <protection/>
    </xf>
    <xf numFmtId="43" fontId="3" fillId="35" borderId="16" xfId="47" applyFont="1" applyFill="1" applyBorder="1" applyAlignment="1" applyProtection="1">
      <alignment horizontal="right" vertical="center" indent="1"/>
      <protection/>
    </xf>
    <xf numFmtId="0" fontId="3" fillId="0" borderId="0" xfId="0" applyFont="1" applyAlignment="1" applyProtection="1">
      <alignment horizontal="right" wrapText="1"/>
      <protection/>
    </xf>
    <xf numFmtId="169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4" fillId="35" borderId="16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vertical="center" wrapText="1"/>
      <protection/>
    </xf>
    <xf numFmtId="0" fontId="4" fillId="35" borderId="16" xfId="0" applyFont="1" applyFill="1" applyBorder="1" applyAlignment="1" applyProtection="1">
      <alignment horizontal="center" vertical="center" textRotation="90" wrapText="1"/>
      <protection/>
    </xf>
    <xf numFmtId="0" fontId="4" fillId="35" borderId="15" xfId="0" applyFont="1" applyFill="1" applyBorder="1" applyAlignment="1" applyProtection="1">
      <alignment horizontal="center" vertical="center" textRotation="90" wrapText="1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 applyProtection="1">
      <alignment horizontal="center" wrapText="1"/>
      <protection/>
    </xf>
    <xf numFmtId="43" fontId="8" fillId="0" borderId="16" xfId="47" applyFont="1" applyFill="1" applyBorder="1" applyAlignment="1" applyProtection="1">
      <alignment horizontal="right" wrapText="1"/>
      <protection/>
    </xf>
    <xf numFmtId="43" fontId="4" fillId="0" borderId="16" xfId="47" applyFont="1" applyFill="1" applyBorder="1" applyAlignment="1" applyProtection="1">
      <alignment vertical="center" wrapText="1"/>
      <protection/>
    </xf>
    <xf numFmtId="166" fontId="4" fillId="0" borderId="16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horizontal="center" wrapText="1"/>
      <protection/>
    </xf>
    <xf numFmtId="43" fontId="4" fillId="0" borderId="16" xfId="47" applyFont="1" applyFill="1" applyBorder="1" applyAlignment="1" applyProtection="1">
      <alignment horizontal="right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43" fontId="4" fillId="0" borderId="16" xfId="47" applyFont="1" applyFill="1" applyBorder="1" applyAlignment="1" applyProtection="1">
      <alignment/>
      <protection/>
    </xf>
    <xf numFmtId="166" fontId="4" fillId="0" borderId="16" xfId="0" applyNumberFormat="1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left" vertical="top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43" fontId="4" fillId="0" borderId="16" xfId="47" applyFont="1" applyBorder="1" applyAlignment="1" applyProtection="1">
      <alignment horizontal="right" wrapText="1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43" fontId="4" fillId="0" borderId="16" xfId="47" applyFont="1" applyBorder="1" applyAlignment="1" applyProtection="1">
      <alignment/>
      <protection/>
    </xf>
    <xf numFmtId="43" fontId="4" fillId="0" borderId="16" xfId="47" applyFont="1" applyBorder="1" applyAlignment="1" applyProtection="1">
      <alignment vertical="center" wrapText="1"/>
      <protection/>
    </xf>
    <xf numFmtId="43" fontId="8" fillId="36" borderId="16" xfId="47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3" fillId="35" borderId="16" xfId="47" applyNumberFormat="1" applyFont="1" applyFill="1" applyBorder="1" applyAlignment="1" applyProtection="1">
      <alignment horizontal="right" vertical="center" indent="1"/>
      <protection/>
    </xf>
    <xf numFmtId="0" fontId="4" fillId="0" borderId="16" xfId="0" applyFont="1" applyBorder="1" applyAlignment="1" applyProtection="1">
      <alignment horizontal="center" vertical="center"/>
      <protection/>
    </xf>
    <xf numFmtId="2" fontId="4" fillId="36" borderId="16" xfId="0" applyNumberFormat="1" applyFont="1" applyFill="1" applyBorder="1" applyAlignment="1" applyProtection="1">
      <alignment vertical="center" wrapText="1"/>
      <protection/>
    </xf>
    <xf numFmtId="2" fontId="4" fillId="0" borderId="16" xfId="0" applyNumberFormat="1" applyFont="1" applyFill="1" applyBorder="1" applyAlignment="1" applyProtection="1">
      <alignment vertical="center" wrapText="1"/>
      <protection/>
    </xf>
    <xf numFmtId="49" fontId="4" fillId="36" borderId="16" xfId="0" applyNumberFormat="1" applyFont="1" applyFill="1" applyBorder="1" applyAlignment="1" applyProtection="1">
      <alignment vertical="center" wrapText="1"/>
      <protection/>
    </xf>
    <xf numFmtId="0" fontId="4" fillId="34" borderId="16" xfId="0" applyFont="1" applyFill="1" applyBorder="1" applyAlignment="1" applyProtection="1">
      <alignment vertical="center" wrapText="1"/>
      <protection locked="0"/>
    </xf>
    <xf numFmtId="0" fontId="4" fillId="34" borderId="16" xfId="0" applyNumberFormat="1" applyFont="1" applyFill="1" applyBorder="1" applyAlignment="1" applyProtection="1">
      <alignment vertical="center"/>
      <protection locked="0"/>
    </xf>
    <xf numFmtId="0" fontId="4" fillId="34" borderId="16" xfId="0" applyFont="1" applyFill="1" applyBorder="1" applyAlignment="1" applyProtection="1">
      <alignment horizontal="center" vertical="center" wrapText="1"/>
      <protection locked="0"/>
    </xf>
    <xf numFmtId="2" fontId="4" fillId="36" borderId="16" xfId="0" applyNumberFormat="1" applyFont="1" applyFill="1" applyBorder="1" applyAlignment="1" applyProtection="1">
      <alignment vertical="center" wrapText="1"/>
      <protection locked="0"/>
    </xf>
    <xf numFmtId="0" fontId="4" fillId="34" borderId="16" xfId="0" applyFont="1" applyFill="1" applyBorder="1" applyAlignment="1" applyProtection="1">
      <alignment vertical="center"/>
      <protection locked="0"/>
    </xf>
    <xf numFmtId="49" fontId="4" fillId="36" borderId="16" xfId="0" applyNumberFormat="1" applyFont="1" applyFill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36" borderId="16" xfId="0" applyFont="1" applyFill="1" applyBorder="1" applyAlignment="1" applyProtection="1">
      <alignment vertical="center" wrapText="1"/>
      <protection/>
    </xf>
    <xf numFmtId="0" fontId="4" fillId="36" borderId="16" xfId="0" applyFont="1" applyFill="1" applyBorder="1" applyAlignment="1" applyProtection="1">
      <alignment horizontal="center" vertical="center" wrapText="1"/>
      <protection/>
    </xf>
    <xf numFmtId="43" fontId="4" fillId="36" borderId="16" xfId="47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36" borderId="16" xfId="0" applyNumberFormat="1" applyFont="1" applyFill="1" applyBorder="1" applyAlignment="1" applyProtection="1">
      <alignment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4" fillId="36" borderId="16" xfId="0" applyFont="1" applyFill="1" applyBorder="1" applyAlignment="1" applyProtection="1">
      <alignment vertical="center"/>
      <protection/>
    </xf>
    <xf numFmtId="2" fontId="0" fillId="37" borderId="16" xfId="0" applyNumberFormat="1" applyFill="1" applyBorder="1" applyAlignment="1" applyProtection="1">
      <alignment vertical="center"/>
      <protection hidden="1"/>
    </xf>
    <xf numFmtId="2" fontId="4" fillId="38" borderId="16" xfId="47" applyNumberFormat="1" applyFont="1" applyFill="1" applyBorder="1" applyAlignment="1" applyProtection="1">
      <alignment vertical="center" wrapText="1"/>
      <protection hidden="1"/>
    </xf>
    <xf numFmtId="7" fontId="4" fillId="37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7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7" borderId="15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1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2" xfId="47" applyNumberFormat="1" applyFont="1" applyFill="1" applyBorder="1" applyAlignment="1" applyProtection="1">
      <alignment horizontal="center" vertical="center" wrapText="1"/>
      <protection hidden="1"/>
    </xf>
    <xf numFmtId="7" fontId="4" fillId="38" borderId="15" xfId="47" applyNumberFormat="1" applyFont="1" applyFill="1" applyBorder="1" applyAlignment="1" applyProtection="1">
      <alignment horizontal="center" vertical="center" wrapText="1"/>
      <protection hidden="1"/>
    </xf>
    <xf numFmtId="0" fontId="4" fillId="39" borderId="11" xfId="0" applyFont="1" applyFill="1" applyBorder="1" applyAlignment="1" applyProtection="1">
      <alignment horizontal="center"/>
      <protection hidden="1" locked="0"/>
    </xf>
    <xf numFmtId="0" fontId="4" fillId="39" borderId="12" xfId="0" applyFont="1" applyFill="1" applyBorder="1" applyAlignment="1" applyProtection="1">
      <alignment horizontal="center"/>
      <protection hidden="1" locked="0"/>
    </xf>
    <xf numFmtId="0" fontId="4" fillId="39" borderId="15" xfId="0" applyFont="1" applyFill="1" applyBorder="1" applyAlignment="1" applyProtection="1">
      <alignment horizontal="center"/>
      <protection hidden="1" locked="0"/>
    </xf>
    <xf numFmtId="0" fontId="4" fillId="39" borderId="11" xfId="0" applyFont="1" applyFill="1" applyBorder="1" applyAlignment="1" applyProtection="1">
      <alignment horizontal="center"/>
      <protection locked="0"/>
    </xf>
    <xf numFmtId="0" fontId="4" fillId="39" borderId="12" xfId="0" applyFont="1" applyFill="1" applyBorder="1" applyAlignment="1" applyProtection="1">
      <alignment horizontal="center"/>
      <protection locked="0"/>
    </xf>
    <xf numFmtId="0" fontId="4" fillId="39" borderId="15" xfId="0" applyFont="1" applyFill="1" applyBorder="1" applyAlignment="1" applyProtection="1">
      <alignment horizontal="center"/>
      <protection locked="0"/>
    </xf>
    <xf numFmtId="2" fontId="4" fillId="37" borderId="16" xfId="47" applyNumberFormat="1" applyFont="1" applyFill="1" applyBorder="1" applyAlignment="1" applyProtection="1">
      <alignment vertical="center" wrapText="1"/>
      <protection hidden="1"/>
    </xf>
    <xf numFmtId="7" fontId="7" fillId="40" borderId="16" xfId="47" applyNumberFormat="1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wrapText="1"/>
      <protection hidden="1"/>
    </xf>
    <xf numFmtId="166" fontId="3" fillId="0" borderId="11" xfId="0" applyNumberFormat="1" applyFont="1" applyFill="1" applyBorder="1" applyAlignment="1" applyProtection="1">
      <alignment vertical="center"/>
      <protection hidden="1"/>
    </xf>
    <xf numFmtId="166" fontId="3" fillId="0" borderId="12" xfId="0" applyNumberFormat="1" applyFont="1" applyFill="1" applyBorder="1" applyAlignment="1" applyProtection="1">
      <alignment vertical="center"/>
      <protection hidden="1"/>
    </xf>
    <xf numFmtId="166" fontId="3" fillId="0" borderId="15" xfId="0" applyNumberFormat="1" applyFont="1" applyFill="1" applyBorder="1" applyAlignment="1" applyProtection="1">
      <alignment vertical="center"/>
      <protection hidden="1"/>
    </xf>
    <xf numFmtId="0" fontId="4" fillId="34" borderId="11" xfId="0" applyFont="1" applyFill="1" applyBorder="1" applyAlignment="1" applyProtection="1">
      <alignment horizontal="left" wrapText="1"/>
      <protection locked="0"/>
    </xf>
    <xf numFmtId="0" fontId="4" fillId="34" borderId="12" xfId="0" applyFont="1" applyFill="1" applyBorder="1" applyAlignment="1" applyProtection="1">
      <alignment horizontal="left" wrapText="1"/>
      <protection locked="0"/>
    </xf>
    <xf numFmtId="0" fontId="4" fillId="34" borderId="15" xfId="0" applyFont="1" applyFill="1" applyBorder="1" applyAlignment="1" applyProtection="1">
      <alignment horizontal="left" wrapText="1"/>
      <protection locked="0"/>
    </xf>
    <xf numFmtId="0" fontId="4" fillId="34" borderId="11" xfId="0" applyFont="1" applyFill="1" applyBorder="1" applyAlignment="1" applyProtection="1">
      <alignment horizontal="center" wrapText="1"/>
      <protection locked="0"/>
    </xf>
    <xf numFmtId="0" fontId="4" fillId="34" borderId="15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34" borderId="11" xfId="0" applyFont="1" applyFill="1" applyBorder="1" applyAlignment="1" applyProtection="1">
      <alignment horizontal="center" vertical="center" wrapText="1"/>
      <protection locked="0"/>
    </xf>
    <xf numFmtId="0" fontId="4" fillId="34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3" fillId="35" borderId="11" xfId="0" applyNumberFormat="1" applyFont="1" applyFill="1" applyBorder="1" applyAlignment="1" applyProtection="1">
      <alignment vertical="center" wrapText="1"/>
      <protection/>
    </xf>
    <xf numFmtId="49" fontId="3" fillId="35" borderId="12" xfId="0" applyNumberFormat="1" applyFont="1" applyFill="1" applyBorder="1" applyAlignment="1" applyProtection="1">
      <alignment vertical="center" wrapText="1"/>
      <protection/>
    </xf>
    <xf numFmtId="49" fontId="3" fillId="35" borderId="15" xfId="0" applyNumberFormat="1" applyFont="1" applyFill="1" applyBorder="1" applyAlignment="1" applyProtection="1">
      <alignment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wrapText="1"/>
      <protection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urrency 2" xfId="44"/>
    <cellStyle name="Input" xfId="45"/>
    <cellStyle name="Komma 2" xfId="46"/>
    <cellStyle name="Comma" xfId="47"/>
    <cellStyle name="Comma [0]" xfId="48"/>
    <cellStyle name="Migliaia 2" xfId="49"/>
    <cellStyle name="Neutrale" xfId="50"/>
    <cellStyle name="Normal 2" xfId="51"/>
    <cellStyle name="Normale 2" xfId="52"/>
    <cellStyle name="Nota" xfId="53"/>
    <cellStyle name="Output" xfId="54"/>
    <cellStyle name="Percent 2" xfId="55"/>
    <cellStyle name="Percent" xfId="56"/>
    <cellStyle name="Percentuale 2" xfId="57"/>
    <cellStyle name="Prozent 2" xfId="58"/>
    <cellStyle name="Prozent 3" xfId="59"/>
    <cellStyle name="Standard 2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  <cellStyle name="Währung 2" xfId="73"/>
  </cellStyles>
  <dxfs count="2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0C0C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90" zoomScaleNormal="90" zoomScalePageLayoutView="0" workbookViewId="0" topLeftCell="A1">
      <selection activeCell="E19" sqref="E19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1.7109375" style="1" bestFit="1" customWidth="1"/>
    <col min="4" max="4" width="57.7109375" style="1" customWidth="1"/>
    <col min="5" max="5" width="16.7109375" style="1" customWidth="1"/>
    <col min="6" max="6" width="15.00390625" style="1" customWidth="1"/>
    <col min="7" max="7" width="11.28125" style="1" customWidth="1"/>
    <col min="8" max="8" width="17.00390625" style="0" customWidth="1"/>
  </cols>
  <sheetData>
    <row r="1" spans="1:11" ht="15">
      <c r="A1" s="147" t="s">
        <v>281</v>
      </c>
      <c r="B1" s="147"/>
      <c r="C1" s="147"/>
      <c r="D1" s="147"/>
      <c r="E1" s="147"/>
      <c r="F1" s="147"/>
      <c r="G1" s="147"/>
      <c r="H1" s="147"/>
      <c r="I1" s="147"/>
      <c r="J1" s="147"/>
      <c r="K1" s="19"/>
    </row>
    <row r="3" spans="1:8" ht="12.75">
      <c r="A3" s="148" t="s">
        <v>245</v>
      </c>
      <c r="B3" s="149"/>
      <c r="C3" s="150"/>
      <c r="D3" s="151" t="s">
        <v>1107</v>
      </c>
      <c r="E3" s="152"/>
      <c r="F3" s="152"/>
      <c r="G3" s="152"/>
      <c r="H3" s="153"/>
    </row>
    <row r="4" spans="1:7" ht="12.75">
      <c r="A4" s="1"/>
      <c r="C4" s="11"/>
      <c r="F4" s="2"/>
      <c r="G4" s="2"/>
    </row>
    <row r="5" spans="1:7" ht="15">
      <c r="A5" s="3" t="s">
        <v>246</v>
      </c>
      <c r="B5" s="3"/>
      <c r="C5" s="32"/>
      <c r="D5" s="3"/>
      <c r="E5" s="4"/>
      <c r="F5" s="5"/>
      <c r="G5" s="5"/>
    </row>
    <row r="6" spans="1:8" ht="12.75">
      <c r="A6" s="6" t="s">
        <v>247</v>
      </c>
      <c r="B6" s="7"/>
      <c r="C6" s="33"/>
      <c r="D6" s="7"/>
      <c r="E6" s="154" t="s">
        <v>20</v>
      </c>
      <c r="F6" s="155"/>
      <c r="G6" s="156"/>
      <c r="H6" s="156"/>
    </row>
    <row r="7" spans="1:8" ht="12.75">
      <c r="A7" s="27"/>
      <c r="B7" s="26"/>
      <c r="C7" s="34"/>
      <c r="D7"/>
      <c r="E7"/>
      <c r="F7" s="8"/>
      <c r="G7" s="2"/>
      <c r="H7" s="8"/>
    </row>
    <row r="8" spans="1:8" ht="12.75">
      <c r="A8" s="9" t="s">
        <v>248</v>
      </c>
      <c r="B8" s="10"/>
      <c r="C8" s="35"/>
      <c r="D8" s="10"/>
      <c r="E8" s="157" t="s">
        <v>3</v>
      </c>
      <c r="F8" s="158"/>
      <c r="G8" s="159"/>
      <c r="H8" s="159"/>
    </row>
    <row r="9" spans="1:8" ht="12.75">
      <c r="A9" s="27"/>
      <c r="B9" s="26"/>
      <c r="C9" s="34"/>
      <c r="D9"/>
      <c r="E9"/>
      <c r="F9" s="8"/>
      <c r="G9" s="2"/>
      <c r="H9" s="8"/>
    </row>
    <row r="10" spans="1:8" ht="12.75">
      <c r="A10" s="6" t="s">
        <v>277</v>
      </c>
      <c r="B10" s="7"/>
      <c r="C10" s="33"/>
      <c r="D10" s="7"/>
      <c r="E10" s="55">
        <v>22932187.319999978</v>
      </c>
      <c r="F10" s="8"/>
      <c r="G10" s="2"/>
      <c r="H10" s="8"/>
    </row>
    <row r="11" spans="1:8" ht="12.75">
      <c r="A11" s="6" t="s">
        <v>278</v>
      </c>
      <c r="B11" s="7"/>
      <c r="C11" s="33"/>
      <c r="D11" s="7"/>
      <c r="E11" s="55"/>
      <c r="F11" s="36"/>
      <c r="G11" s="36"/>
      <c r="H11" s="36"/>
    </row>
    <row r="12" spans="1:7" ht="12.75">
      <c r="A12" s="1"/>
      <c r="E12" s="11"/>
      <c r="F12" s="2"/>
      <c r="G12" s="2"/>
    </row>
    <row r="13" spans="1:8" ht="12.75">
      <c r="A13" s="6" t="s">
        <v>274</v>
      </c>
      <c r="B13" s="7"/>
      <c r="C13" s="7"/>
      <c r="D13" s="7"/>
      <c r="E13" s="56"/>
      <c r="F13" s="37"/>
      <c r="G13" s="37"/>
      <c r="H13" s="37"/>
    </row>
    <row r="14" spans="1:8" ht="12.75">
      <c r="A14" s="1"/>
      <c r="F14" s="2"/>
      <c r="G14" s="2"/>
      <c r="H14" s="8"/>
    </row>
    <row r="15" spans="1:8" ht="12.75">
      <c r="A15" s="6" t="s">
        <v>275</v>
      </c>
      <c r="B15" s="45"/>
      <c r="C15" s="45"/>
      <c r="D15" s="42"/>
      <c r="E15" s="56">
        <v>2020</v>
      </c>
      <c r="F15" s="2"/>
      <c r="G15" s="2"/>
      <c r="H15" s="8"/>
    </row>
    <row r="16" spans="1:8" ht="12.75">
      <c r="A16" s="1"/>
      <c r="F16" s="2"/>
      <c r="G16" s="2"/>
      <c r="H16" s="8"/>
    </row>
    <row r="17" spans="1:8" ht="12.75">
      <c r="A17" s="9" t="s">
        <v>249</v>
      </c>
      <c r="B17" s="10"/>
      <c r="C17" s="10"/>
      <c r="D17" s="10"/>
      <c r="E17" s="57"/>
      <c r="F17" s="38"/>
      <c r="G17" s="38"/>
      <c r="H17" s="38"/>
    </row>
    <row r="18" spans="1:8" ht="12.75">
      <c r="A18" s="46"/>
      <c r="B18" s="46"/>
      <c r="C18" s="46"/>
      <c r="D18" s="46"/>
      <c r="E18" s="41"/>
      <c r="F18" s="38"/>
      <c r="G18" s="38"/>
      <c r="H18" s="38"/>
    </row>
    <row r="19" spans="1:8" ht="12.75">
      <c r="A19" s="9" t="s">
        <v>276</v>
      </c>
      <c r="B19" s="10"/>
      <c r="C19" s="35"/>
      <c r="D19" s="10"/>
      <c r="E19" s="58" t="s">
        <v>1112</v>
      </c>
      <c r="F19" s="38"/>
      <c r="G19" s="38"/>
      <c r="H19" s="38"/>
    </row>
    <row r="20" spans="1:8" ht="12.75">
      <c r="A20" s="1"/>
      <c r="B20" s="12"/>
      <c r="C20" s="12"/>
      <c r="D20" s="12"/>
      <c r="E20" s="12"/>
      <c r="F20" s="2"/>
      <c r="G20" s="39"/>
      <c r="H20" s="8"/>
    </row>
    <row r="21" spans="1:8" ht="12.75">
      <c r="A21" s="9" t="s">
        <v>264</v>
      </c>
      <c r="B21" s="10"/>
      <c r="C21" s="10"/>
      <c r="D21" s="10"/>
      <c r="E21" s="58"/>
      <c r="F21" s="40"/>
      <c r="G21" s="40"/>
      <c r="H21" s="40"/>
    </row>
    <row r="22" ht="12.75">
      <c r="A22" s="1"/>
    </row>
    <row r="23" spans="1:7" ht="12.75">
      <c r="A23" s="1"/>
      <c r="G23" s="2"/>
    </row>
    <row r="24" spans="1:7" ht="15">
      <c r="A24" s="4" t="s">
        <v>250</v>
      </c>
      <c r="B24" s="4"/>
      <c r="C24" s="4"/>
      <c r="D24" s="4"/>
      <c r="E24" s="4"/>
      <c r="F24" s="4"/>
      <c r="G24" s="5"/>
    </row>
    <row r="25" spans="1:9" s="26" customFormat="1" ht="15">
      <c r="A25" s="6" t="s">
        <v>251</v>
      </c>
      <c r="B25" s="6"/>
      <c r="C25" s="6"/>
      <c r="D25" s="43"/>
      <c r="E25" s="139"/>
      <c r="F25" s="140"/>
      <c r="G25" s="140"/>
      <c r="H25" s="141"/>
      <c r="I25" s="5"/>
    </row>
    <row r="26" spans="1:9" s="26" customFormat="1" ht="15">
      <c r="A26" s="28"/>
      <c r="B26" s="28"/>
      <c r="C26" s="28"/>
      <c r="D26" s="14"/>
      <c r="E26" s="44"/>
      <c r="F26" s="44"/>
      <c r="G26" s="44"/>
      <c r="H26" s="44"/>
      <c r="I26" s="5"/>
    </row>
    <row r="27" spans="1:8" s="26" customFormat="1" ht="12.75">
      <c r="A27" s="6" t="s">
        <v>252</v>
      </c>
      <c r="B27" s="6"/>
      <c r="C27" s="33"/>
      <c r="D27" s="42"/>
      <c r="E27" s="139"/>
      <c r="F27" s="140"/>
      <c r="G27" s="140"/>
      <c r="H27" s="141"/>
    </row>
    <row r="28" spans="1:7" ht="15">
      <c r="A28" s="1"/>
      <c r="B28" s="4"/>
      <c r="C28" s="4"/>
      <c r="D28" s="4"/>
      <c r="E28" s="4"/>
      <c r="F28" s="4"/>
      <c r="G28" s="5"/>
    </row>
    <row r="29" spans="1:8" ht="12.75">
      <c r="A29" s="6" t="s">
        <v>253</v>
      </c>
      <c r="B29" s="7"/>
      <c r="C29" s="7"/>
      <c r="D29" s="42"/>
      <c r="E29" s="142"/>
      <c r="F29" s="143"/>
      <c r="G29" s="143"/>
      <c r="H29" s="144"/>
    </row>
    <row r="30" spans="1:9" ht="12.75">
      <c r="A30" s="28"/>
      <c r="B30" s="28"/>
      <c r="C30" s="28"/>
      <c r="D30" s="13"/>
      <c r="E30" s="48"/>
      <c r="F30" s="48"/>
      <c r="G30" s="48"/>
      <c r="H30" s="48"/>
      <c r="I30" s="47"/>
    </row>
    <row r="31" spans="2:7" ht="12.75">
      <c r="B31" s="15"/>
      <c r="C31" s="15"/>
      <c r="D31" s="16"/>
      <c r="E31" s="17"/>
      <c r="F31" s="17"/>
      <c r="G31" s="17"/>
    </row>
    <row r="32" spans="2:7" ht="12.75">
      <c r="B32" s="15"/>
      <c r="C32" s="15"/>
      <c r="D32" s="16"/>
      <c r="E32" s="17"/>
      <c r="F32" s="17"/>
      <c r="G32" s="17"/>
    </row>
    <row r="33" spans="2:7" ht="12.75">
      <c r="B33" s="15"/>
      <c r="C33" s="15"/>
      <c r="D33" s="15"/>
      <c r="E33" s="18"/>
      <c r="F33" s="18"/>
      <c r="G33" s="18"/>
    </row>
    <row r="34" spans="1:8" ht="54.75" customHeight="1">
      <c r="A34" s="146" t="s">
        <v>270</v>
      </c>
      <c r="B34" s="146"/>
      <c r="C34" s="146"/>
      <c r="D34" s="146"/>
      <c r="E34" s="146"/>
      <c r="F34" s="146"/>
      <c r="G34" s="146"/>
      <c r="H34" s="146"/>
    </row>
    <row r="35" spans="1:8" ht="54.75" customHeight="1">
      <c r="A35" s="133" t="s">
        <v>271</v>
      </c>
      <c r="B35" s="134"/>
      <c r="C35" s="134"/>
      <c r="D35" s="135"/>
      <c r="E35" s="145">
        <f>'A Misura'!H7</f>
        <v>0</v>
      </c>
      <c r="F35" s="145"/>
      <c r="G35" s="145"/>
      <c r="H35" s="145"/>
    </row>
    <row r="36" spans="1:8" ht="54.75" customHeight="1">
      <c r="A36" s="136" t="s">
        <v>272</v>
      </c>
      <c r="B36" s="137"/>
      <c r="C36" s="137"/>
      <c r="D36" s="138"/>
      <c r="E36" s="132">
        <f>'A Corpo'!H6</f>
        <v>0</v>
      </c>
      <c r="F36" s="132"/>
      <c r="G36" s="132"/>
      <c r="H36" s="132"/>
    </row>
    <row r="37" spans="1:8" ht="54.75" customHeight="1">
      <c r="A37" s="133" t="s">
        <v>287</v>
      </c>
      <c r="B37" s="134"/>
      <c r="C37" s="134"/>
      <c r="D37" s="135"/>
      <c r="E37" s="131">
        <f>SUM(E35:E36)</f>
        <v>0</v>
      </c>
      <c r="F37" s="131"/>
      <c r="G37" s="131"/>
      <c r="H37" s="131"/>
    </row>
    <row r="38" spans="1:8" ht="54.75" customHeight="1">
      <c r="A38" s="136" t="s">
        <v>273</v>
      </c>
      <c r="B38" s="137"/>
      <c r="C38" s="137"/>
      <c r="D38" s="138"/>
      <c r="E38" s="132">
        <f>IF(AND(E10&gt;0,E11&gt;0),SUM(E10:E11),IF(E10&gt;0,E10,IF(E11&gt;0,E11,0)))</f>
        <v>22932187.319999978</v>
      </c>
      <c r="F38" s="132"/>
      <c r="G38" s="132"/>
      <c r="H38" s="132"/>
    </row>
    <row r="39" spans="1:8" ht="54.75" customHeight="1">
      <c r="A39" s="133" t="s">
        <v>267</v>
      </c>
      <c r="B39" s="134"/>
      <c r="C39" s="134"/>
      <c r="D39" s="135"/>
      <c r="E39" s="132">
        <f>+'Oneri sicurezza'!H7</f>
        <v>570374.05</v>
      </c>
      <c r="F39" s="132"/>
      <c r="G39" s="132"/>
      <c r="H39" s="132"/>
    </row>
    <row r="40" spans="1:8" ht="54.75" customHeight="1">
      <c r="A40" s="133" t="s">
        <v>286</v>
      </c>
      <c r="B40" s="134"/>
      <c r="C40" s="134"/>
      <c r="D40" s="135"/>
      <c r="E40" s="132">
        <f>E37+E39</f>
        <v>570374.05</v>
      </c>
      <c r="F40" s="132"/>
      <c r="G40" s="132"/>
      <c r="H40" s="132"/>
    </row>
  </sheetData>
  <sheetProtection password="C9E3" sheet="1" selectLockedCells="1"/>
  <mergeCells count="23">
    <mergeCell ref="A1:J1"/>
    <mergeCell ref="A3:C3"/>
    <mergeCell ref="D3:H3"/>
    <mergeCell ref="E6:F6"/>
    <mergeCell ref="G6:H6"/>
    <mergeCell ref="E8:F8"/>
    <mergeCell ref="G8:H8"/>
    <mergeCell ref="A35:D35"/>
    <mergeCell ref="A36:D36"/>
    <mergeCell ref="A37:D37"/>
    <mergeCell ref="A38:D38"/>
    <mergeCell ref="E25:H25"/>
    <mergeCell ref="E27:H27"/>
    <mergeCell ref="E29:H29"/>
    <mergeCell ref="E35:H35"/>
    <mergeCell ref="E36:H36"/>
    <mergeCell ref="A34:H34"/>
    <mergeCell ref="E37:H37"/>
    <mergeCell ref="E38:H38"/>
    <mergeCell ref="E39:H39"/>
    <mergeCell ref="E40:H40"/>
    <mergeCell ref="A39:D39"/>
    <mergeCell ref="A40:D40"/>
  </mergeCells>
  <conditionalFormatting sqref="E29:E30 E17:E18 E13 G8 E6 E8 G6">
    <cfRule type="cellIs" priority="11" dxfId="0" operator="notEqual" stopIfTrue="1">
      <formula>""</formula>
    </cfRule>
  </conditionalFormatting>
  <conditionalFormatting sqref="E25:E26">
    <cfRule type="cellIs" priority="10" dxfId="0" operator="notEqual" stopIfTrue="1">
      <formula>""</formula>
    </cfRule>
  </conditionalFormatting>
  <conditionalFormatting sqref="E10:E11">
    <cfRule type="cellIs" priority="9" dxfId="0" operator="notEqual" stopIfTrue="1">
      <formula>""</formula>
    </cfRule>
  </conditionalFormatting>
  <conditionalFormatting sqref="E27">
    <cfRule type="cellIs" priority="7" dxfId="0" operator="notEqual" stopIfTrue="1">
      <formula>""</formula>
    </cfRule>
  </conditionalFormatting>
  <conditionalFormatting sqref="E15">
    <cfRule type="cellIs" priority="6" dxfId="0" operator="notEqual" stopIfTrue="1">
      <formula>""</formula>
    </cfRule>
  </conditionalFormatting>
  <conditionalFormatting sqref="D3">
    <cfRule type="cellIs" priority="5" dxfId="0" operator="notEqual" stopIfTrue="1">
      <formula>""</formula>
    </cfRule>
  </conditionalFormatting>
  <conditionalFormatting sqref="E19">
    <cfRule type="cellIs" priority="4" dxfId="0" operator="notEqual" stopIfTrue="1">
      <formula>""</formula>
    </cfRule>
  </conditionalFormatting>
  <dataValidations count="3">
    <dataValidation type="list" allowBlank="1" showInputMessage="1" showErrorMessage="1" sqref="E6:F6">
      <formula1>Gemeinden</formula1>
    </dataValidation>
    <dataValidation type="list" allowBlank="1" showInputMessage="1" showErrorMessage="1" sqref="E8:F8">
      <formula1>dislocazione</formula1>
    </dataValidation>
    <dataValidation type="custom" allowBlank="1" showInputMessage="1" showErrorMessage="1" errorTitle="Attenzione!" error="Importo con solo 2 (due) posizioni decimali!!!" sqref="E10:E11">
      <formula1>E10=ROUND(E10,2)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0"/>
  <sheetViews>
    <sheetView zoomScalePageLayoutView="0" workbookViewId="0" topLeftCell="A1">
      <selection activeCell="G16" sqref="G16"/>
    </sheetView>
  </sheetViews>
  <sheetFormatPr defaultColWidth="11.421875" defaultRowHeight="12.75"/>
  <cols>
    <col min="1" max="1" width="5.57421875" style="26" customWidth="1"/>
    <col min="2" max="2" width="13.00390625" style="1" customWidth="1"/>
    <col min="3" max="3" width="2.140625" style="11" bestFit="1" customWidth="1"/>
    <col min="4" max="4" width="119.421875" style="1" customWidth="1"/>
    <col min="5" max="5" width="16.7109375" style="1" customWidth="1"/>
    <col min="6" max="6" width="15.00390625" style="49" customWidth="1"/>
    <col min="7" max="7" width="17.00390625" style="53" customWidth="1"/>
    <col min="8" max="8" width="21.7109375" style="26" customWidth="1"/>
    <col min="9" max="9" width="11.421875" style="26" customWidth="1"/>
    <col min="10" max="10" width="11.421875" style="34" customWidth="1"/>
    <col min="11" max="11" width="11.421875" style="26" customWidth="1"/>
    <col min="12" max="16384" width="11.421875" style="26" customWidth="1"/>
  </cols>
  <sheetData>
    <row r="1" spans="1:11" ht="15">
      <c r="A1" s="163" t="s">
        <v>241</v>
      </c>
      <c r="B1" s="164"/>
      <c r="C1" s="164"/>
      <c r="D1" s="164"/>
      <c r="E1" s="164"/>
      <c r="F1" s="164"/>
      <c r="G1" s="164"/>
      <c r="H1" s="164"/>
      <c r="I1" s="164"/>
      <c r="J1" s="165"/>
      <c r="K1" s="19"/>
    </row>
    <row r="2" spans="1:10" ht="12.75">
      <c r="A2" s="62"/>
      <c r="B2" s="63"/>
      <c r="C2" s="64"/>
      <c r="D2" s="63"/>
      <c r="E2" s="63"/>
      <c r="F2" s="63"/>
      <c r="G2" s="63"/>
      <c r="H2" s="62"/>
      <c r="I2" s="62"/>
      <c r="J2" s="65"/>
    </row>
    <row r="3" spans="1:10" ht="12.75">
      <c r="A3" s="63"/>
      <c r="B3" s="63"/>
      <c r="C3" s="64"/>
      <c r="D3" s="63"/>
      <c r="E3" s="63"/>
      <c r="F3" s="63"/>
      <c r="G3" s="63"/>
      <c r="H3" s="62"/>
      <c r="I3" s="62"/>
      <c r="J3" s="65"/>
    </row>
    <row r="4" spans="1:10" ht="12.75">
      <c r="A4" s="63"/>
      <c r="B4" s="63"/>
      <c r="C4" s="64"/>
      <c r="D4" s="63"/>
      <c r="E4" s="63"/>
      <c r="F4" s="63"/>
      <c r="G4" s="63"/>
      <c r="H4" s="62"/>
      <c r="I4" s="62"/>
      <c r="J4" s="65"/>
    </row>
    <row r="5" spans="1:10" ht="15">
      <c r="A5" s="66"/>
      <c r="B5" s="66"/>
      <c r="C5" s="67"/>
      <c r="D5" s="68" t="s">
        <v>263</v>
      </c>
      <c r="E5" s="69"/>
      <c r="F5" s="69"/>
      <c r="G5" s="69"/>
      <c r="H5" s="70"/>
      <c r="I5" s="62"/>
      <c r="J5" s="65"/>
    </row>
    <row r="6" spans="1:10" ht="12.75">
      <c r="A6" s="63"/>
      <c r="B6" s="63"/>
      <c r="C6" s="64"/>
      <c r="D6" s="63"/>
      <c r="E6" s="63"/>
      <c r="F6" s="63"/>
      <c r="G6" s="63"/>
      <c r="H6" s="63"/>
      <c r="I6" s="62"/>
      <c r="J6" s="65"/>
    </row>
    <row r="7" spans="1:10" ht="12.75">
      <c r="A7" s="66"/>
      <c r="B7" s="66"/>
      <c r="C7" s="67"/>
      <c r="D7" s="160" t="s">
        <v>280</v>
      </c>
      <c r="E7" s="161"/>
      <c r="F7" s="161"/>
      <c r="G7" s="162"/>
      <c r="H7" s="73">
        <f>SUM($H$16:$H$10010)</f>
        <v>0</v>
      </c>
      <c r="I7" s="62"/>
      <c r="J7" s="65"/>
    </row>
    <row r="8" spans="1:10" ht="12.75">
      <c r="A8" s="66"/>
      <c r="B8" s="66"/>
      <c r="C8" s="67"/>
      <c r="D8" s="160" t="s">
        <v>279</v>
      </c>
      <c r="E8" s="161"/>
      <c r="F8" s="161"/>
      <c r="G8" s="162"/>
      <c r="H8" s="73">
        <f>+OFFERTA!E10</f>
        <v>22932187.319999978</v>
      </c>
      <c r="I8" s="62"/>
      <c r="J8" s="65"/>
    </row>
    <row r="9" spans="1:10" ht="12.75">
      <c r="A9" s="62"/>
      <c r="B9" s="63"/>
      <c r="C9" s="64"/>
      <c r="D9" s="63"/>
      <c r="E9" s="63"/>
      <c r="F9" s="63"/>
      <c r="G9" s="63"/>
      <c r="H9" s="62"/>
      <c r="I9" s="62"/>
      <c r="J9" s="65"/>
    </row>
    <row r="10" spans="1:10" ht="12.75">
      <c r="A10" s="62"/>
      <c r="B10" s="63"/>
      <c r="C10" s="64"/>
      <c r="D10" s="63"/>
      <c r="E10" s="63"/>
      <c r="F10" s="63"/>
      <c r="G10" s="63"/>
      <c r="H10" s="62"/>
      <c r="I10" s="62"/>
      <c r="J10" s="65"/>
    </row>
    <row r="11" spans="1:10" ht="12.75">
      <c r="A11" s="62"/>
      <c r="B11" s="63"/>
      <c r="C11" s="64"/>
      <c r="D11" s="63"/>
      <c r="E11" s="63"/>
      <c r="F11" s="63"/>
      <c r="G11" s="74"/>
      <c r="H11" s="63"/>
      <c r="I11" s="62"/>
      <c r="J11" s="65"/>
    </row>
    <row r="12" spans="1:10" ht="12.75">
      <c r="A12" s="62"/>
      <c r="B12" s="63"/>
      <c r="C12" s="64"/>
      <c r="D12" s="63"/>
      <c r="E12" s="63"/>
      <c r="F12" s="63"/>
      <c r="G12" s="74"/>
      <c r="H12" s="75"/>
      <c r="I12" s="62"/>
      <c r="J12" s="65"/>
    </row>
    <row r="13" spans="1:10" ht="12.75">
      <c r="A13" s="63"/>
      <c r="B13" s="63"/>
      <c r="C13" s="64"/>
      <c r="D13" s="63"/>
      <c r="E13" s="63"/>
      <c r="F13" s="63"/>
      <c r="G13" s="63"/>
      <c r="H13" s="62"/>
      <c r="I13" s="62"/>
      <c r="J13" s="65"/>
    </row>
    <row r="14" spans="1:10" ht="15">
      <c r="A14" s="76"/>
      <c r="B14" s="77" t="s">
        <v>254</v>
      </c>
      <c r="C14" s="78"/>
      <c r="D14" s="77"/>
      <c r="E14" s="77"/>
      <c r="F14" s="77"/>
      <c r="G14" s="77"/>
      <c r="H14" s="62"/>
      <c r="I14" s="62"/>
      <c r="J14" s="65"/>
    </row>
    <row r="15" spans="1:14" ht="42">
      <c r="A15" s="79" t="s">
        <v>255</v>
      </c>
      <c r="B15" s="79" t="s">
        <v>256</v>
      </c>
      <c r="C15" s="79" t="s">
        <v>244</v>
      </c>
      <c r="D15" s="80" t="s">
        <v>242</v>
      </c>
      <c r="E15" s="79" t="s">
        <v>257</v>
      </c>
      <c r="F15" s="79" t="s">
        <v>258</v>
      </c>
      <c r="G15" s="79" t="s">
        <v>259</v>
      </c>
      <c r="H15" s="79" t="s">
        <v>260</v>
      </c>
      <c r="I15" s="81" t="s">
        <v>261</v>
      </c>
      <c r="J15" s="82" t="s">
        <v>262</v>
      </c>
      <c r="N15" s="29"/>
    </row>
    <row r="16" spans="1:11" ht="12.75">
      <c r="A16" s="83">
        <v>1</v>
      </c>
      <c r="B16" s="84" t="s">
        <v>288</v>
      </c>
      <c r="C16" s="85"/>
      <c r="D16" s="86" t="s">
        <v>642</v>
      </c>
      <c r="E16" s="87" t="s">
        <v>623</v>
      </c>
      <c r="F16" s="88">
        <v>4</v>
      </c>
      <c r="G16" s="107"/>
      <c r="H16" s="89">
        <f aca="true" t="shared" si="0" ref="H16:H79">+IF(AND(F16="",G16=""),"",ROUND(F16*G16,2))</f>
        <v>0</v>
      </c>
      <c r="I16" s="90" t="str">
        <f>IF(E16&lt;&gt;"","M","")</f>
        <v>M</v>
      </c>
      <c r="J16" s="91" t="s">
        <v>633</v>
      </c>
      <c r="K16" s="51"/>
    </row>
    <row r="17" spans="1:13" ht="12.75">
      <c r="A17" s="83">
        <f aca="true" ca="1" t="shared" si="1" ref="A17:A80">+IF(NOT(ISBLANK(INDIRECT("e"&amp;ROW()))),MAX(INDIRECT("a$16:A"&amp;ROW()-1))+1,"")</f>
        <v>2</v>
      </c>
      <c r="B17" s="92" t="s">
        <v>289</v>
      </c>
      <c r="C17" s="85"/>
      <c r="D17" s="86" t="s">
        <v>643</v>
      </c>
      <c r="E17" s="93" t="s">
        <v>623</v>
      </c>
      <c r="F17" s="94">
        <v>4</v>
      </c>
      <c r="G17" s="107"/>
      <c r="H17" s="89">
        <f t="shared" si="0"/>
        <v>0</v>
      </c>
      <c r="I17" s="90" t="str">
        <f>IF(E17&lt;&gt;"","M","")</f>
        <v>M</v>
      </c>
      <c r="J17" s="91" t="s">
        <v>633</v>
      </c>
      <c r="K17" s="51"/>
      <c r="M17" s="30"/>
    </row>
    <row r="18" spans="1:13" ht="12.75">
      <c r="A18" s="83">
        <f ca="1" t="shared" si="1"/>
        <v>3</v>
      </c>
      <c r="B18" s="92" t="s">
        <v>997</v>
      </c>
      <c r="C18" s="85"/>
      <c r="D18" s="86" t="s">
        <v>1000</v>
      </c>
      <c r="E18" s="93" t="s">
        <v>630</v>
      </c>
      <c r="F18" s="94">
        <v>2000</v>
      </c>
      <c r="G18" s="107"/>
      <c r="H18" s="89">
        <f t="shared" si="0"/>
        <v>0</v>
      </c>
      <c r="I18" s="90" t="s">
        <v>977</v>
      </c>
      <c r="J18" s="91" t="s">
        <v>632</v>
      </c>
      <c r="K18" s="51"/>
      <c r="M18" s="30"/>
    </row>
    <row r="19" spans="1:13" ht="12.75">
      <c r="A19" s="83">
        <f ca="1" t="shared" si="1"/>
        <v>4</v>
      </c>
      <c r="B19" s="92" t="s">
        <v>998</v>
      </c>
      <c r="C19" s="85"/>
      <c r="D19" s="86" t="s">
        <v>1000</v>
      </c>
      <c r="E19" s="93" t="s">
        <v>630</v>
      </c>
      <c r="F19" s="94">
        <v>3000</v>
      </c>
      <c r="G19" s="107"/>
      <c r="H19" s="89">
        <f t="shared" si="0"/>
        <v>0</v>
      </c>
      <c r="I19" s="90" t="s">
        <v>977</v>
      </c>
      <c r="J19" s="91" t="s">
        <v>632</v>
      </c>
      <c r="K19" s="51"/>
      <c r="M19" s="30"/>
    </row>
    <row r="20" spans="1:13" ht="12.75">
      <c r="A20" s="83">
        <f ca="1" t="shared" si="1"/>
        <v>5</v>
      </c>
      <c r="B20" s="92" t="s">
        <v>999</v>
      </c>
      <c r="C20" s="85"/>
      <c r="D20" s="86" t="s">
        <v>1000</v>
      </c>
      <c r="E20" s="93" t="s">
        <v>630</v>
      </c>
      <c r="F20" s="94">
        <v>6500</v>
      </c>
      <c r="G20" s="107"/>
      <c r="H20" s="89">
        <f t="shared" si="0"/>
        <v>0</v>
      </c>
      <c r="I20" s="90" t="s">
        <v>977</v>
      </c>
      <c r="J20" s="91" t="s">
        <v>632</v>
      </c>
      <c r="K20" s="51"/>
      <c r="M20" s="30"/>
    </row>
    <row r="21" spans="1:13" ht="12.75">
      <c r="A21" s="83">
        <f ca="1" t="shared" si="1"/>
        <v>6</v>
      </c>
      <c r="B21" s="92" t="s">
        <v>290</v>
      </c>
      <c r="C21" s="85" t="s">
        <v>243</v>
      </c>
      <c r="D21" s="86" t="s">
        <v>644</v>
      </c>
      <c r="E21" s="93" t="s">
        <v>623</v>
      </c>
      <c r="F21" s="94">
        <v>7</v>
      </c>
      <c r="G21" s="107"/>
      <c r="H21" s="89">
        <f t="shared" si="0"/>
        <v>0</v>
      </c>
      <c r="I21" s="90" t="str">
        <f aca="true" t="shared" si="2" ref="I21:I52">IF(E21&lt;&gt;"","M","")</f>
        <v>M</v>
      </c>
      <c r="J21" s="91" t="s">
        <v>632</v>
      </c>
      <c r="K21" s="51"/>
      <c r="M21" s="31"/>
    </row>
    <row r="22" spans="1:13" ht="12.75">
      <c r="A22" s="83">
        <f ca="1" t="shared" si="1"/>
        <v>7</v>
      </c>
      <c r="B22" s="92" t="s">
        <v>291</v>
      </c>
      <c r="C22" s="85" t="s">
        <v>243</v>
      </c>
      <c r="D22" s="86" t="s">
        <v>645</v>
      </c>
      <c r="E22" s="93" t="s">
        <v>623</v>
      </c>
      <c r="F22" s="94">
        <v>2</v>
      </c>
      <c r="G22" s="107"/>
      <c r="H22" s="89">
        <f t="shared" si="0"/>
        <v>0</v>
      </c>
      <c r="I22" s="90" t="str">
        <f t="shared" si="2"/>
        <v>M</v>
      </c>
      <c r="J22" s="91" t="s">
        <v>632</v>
      </c>
      <c r="K22" s="51"/>
      <c r="M22" s="30"/>
    </row>
    <row r="23" spans="1:11" ht="12.75">
      <c r="A23" s="83">
        <f ca="1" t="shared" si="1"/>
        <v>8</v>
      </c>
      <c r="B23" s="92" t="s">
        <v>292</v>
      </c>
      <c r="C23" s="85"/>
      <c r="D23" s="86" t="s">
        <v>646</v>
      </c>
      <c r="E23" s="93" t="s">
        <v>624</v>
      </c>
      <c r="F23" s="94">
        <v>11003.56</v>
      </c>
      <c r="G23" s="107"/>
      <c r="H23" s="89">
        <f t="shared" si="0"/>
        <v>0</v>
      </c>
      <c r="I23" s="90" t="str">
        <f t="shared" si="2"/>
        <v>M</v>
      </c>
      <c r="J23" s="91" t="s">
        <v>632</v>
      </c>
      <c r="K23" s="51"/>
    </row>
    <row r="24" spans="1:11" ht="12.75">
      <c r="A24" s="83">
        <f ca="1" t="shared" si="1"/>
        <v>9</v>
      </c>
      <c r="B24" s="92" t="s">
        <v>293</v>
      </c>
      <c r="C24" s="85"/>
      <c r="D24" s="86" t="s">
        <v>647</v>
      </c>
      <c r="E24" s="93" t="s">
        <v>624</v>
      </c>
      <c r="F24" s="94">
        <v>91.5</v>
      </c>
      <c r="G24" s="107"/>
      <c r="H24" s="89">
        <f t="shared" si="0"/>
        <v>0</v>
      </c>
      <c r="I24" s="90" t="str">
        <f t="shared" si="2"/>
        <v>M</v>
      </c>
      <c r="J24" s="91" t="s">
        <v>632</v>
      </c>
      <c r="K24" s="51"/>
    </row>
    <row r="25" spans="1:13" ht="12.75">
      <c r="A25" s="83">
        <f ca="1" t="shared" si="1"/>
        <v>10</v>
      </c>
      <c r="B25" s="92" t="s">
        <v>294</v>
      </c>
      <c r="C25" s="85"/>
      <c r="D25" s="86" t="s">
        <v>648</v>
      </c>
      <c r="E25" s="93" t="s">
        <v>624</v>
      </c>
      <c r="F25" s="94">
        <v>435.14</v>
      </c>
      <c r="G25" s="107"/>
      <c r="H25" s="89">
        <f t="shared" si="0"/>
        <v>0</v>
      </c>
      <c r="I25" s="90" t="str">
        <f t="shared" si="2"/>
        <v>M</v>
      </c>
      <c r="J25" s="91" t="s">
        <v>632</v>
      </c>
      <c r="K25" s="51"/>
      <c r="M25" s="30"/>
    </row>
    <row r="26" spans="1:13" ht="12.75">
      <c r="A26" s="83">
        <f ca="1" t="shared" si="1"/>
        <v>11</v>
      </c>
      <c r="B26" s="92" t="s">
        <v>295</v>
      </c>
      <c r="C26" s="85"/>
      <c r="D26" s="86" t="s">
        <v>649</v>
      </c>
      <c r="E26" s="93" t="s">
        <v>624</v>
      </c>
      <c r="F26" s="94">
        <v>326.99</v>
      </c>
      <c r="G26" s="107"/>
      <c r="H26" s="89">
        <f t="shared" si="0"/>
        <v>0</v>
      </c>
      <c r="I26" s="90" t="str">
        <f t="shared" si="2"/>
        <v>M</v>
      </c>
      <c r="J26" s="91" t="s">
        <v>632</v>
      </c>
      <c r="K26" s="51"/>
      <c r="M26" s="31"/>
    </row>
    <row r="27" spans="1:13" ht="12.75">
      <c r="A27" s="83">
        <f ca="1" t="shared" si="1"/>
        <v>12</v>
      </c>
      <c r="B27" s="92" t="s">
        <v>296</v>
      </c>
      <c r="C27" s="95"/>
      <c r="D27" s="86" t="s">
        <v>650</v>
      </c>
      <c r="E27" s="93" t="s">
        <v>624</v>
      </c>
      <c r="F27" s="94">
        <v>114.38</v>
      </c>
      <c r="G27" s="107"/>
      <c r="H27" s="89">
        <f t="shared" si="0"/>
        <v>0</v>
      </c>
      <c r="I27" s="90" t="str">
        <f t="shared" si="2"/>
        <v>M</v>
      </c>
      <c r="J27" s="91" t="s">
        <v>632</v>
      </c>
      <c r="K27" s="51"/>
      <c r="M27" s="30"/>
    </row>
    <row r="28" spans="1:11" ht="12.75">
      <c r="A28" s="83">
        <f ca="1" t="shared" si="1"/>
        <v>13</v>
      </c>
      <c r="B28" s="92" t="s">
        <v>297</v>
      </c>
      <c r="C28" s="95"/>
      <c r="D28" s="86" t="s">
        <v>651</v>
      </c>
      <c r="E28" s="93" t="s">
        <v>624</v>
      </c>
      <c r="F28" s="94">
        <v>4084.9</v>
      </c>
      <c r="G28" s="107"/>
      <c r="H28" s="89">
        <f t="shared" si="0"/>
        <v>0</v>
      </c>
      <c r="I28" s="90" t="str">
        <f t="shared" si="2"/>
        <v>M</v>
      </c>
      <c r="J28" s="91" t="s">
        <v>632</v>
      </c>
      <c r="K28" s="51"/>
    </row>
    <row r="29" spans="1:11" ht="12.75">
      <c r="A29" s="83">
        <f ca="1" t="shared" si="1"/>
        <v>14</v>
      </c>
      <c r="B29" s="96" t="s">
        <v>1002</v>
      </c>
      <c r="C29" s="85"/>
      <c r="D29" s="96" t="s">
        <v>1003</v>
      </c>
      <c r="E29" s="97" t="s">
        <v>626</v>
      </c>
      <c r="F29" s="98">
        <v>447.28</v>
      </c>
      <c r="G29" s="107"/>
      <c r="H29" s="89">
        <f t="shared" si="0"/>
        <v>0</v>
      </c>
      <c r="I29" s="99" t="str">
        <f t="shared" si="2"/>
        <v>M</v>
      </c>
      <c r="J29" s="91" t="s">
        <v>1004</v>
      </c>
      <c r="K29" s="51"/>
    </row>
    <row r="30" spans="1:11" ht="12.75">
      <c r="A30" s="83">
        <f ca="1" t="shared" si="1"/>
        <v>15</v>
      </c>
      <c r="B30" s="96" t="s">
        <v>1089</v>
      </c>
      <c r="C30" s="85"/>
      <c r="D30" s="96" t="s">
        <v>1090</v>
      </c>
      <c r="E30" s="97" t="s">
        <v>626</v>
      </c>
      <c r="F30" s="98">
        <v>40.64</v>
      </c>
      <c r="G30" s="107"/>
      <c r="H30" s="89">
        <f t="shared" si="0"/>
        <v>0</v>
      </c>
      <c r="I30" s="99" t="str">
        <f t="shared" si="2"/>
        <v>M</v>
      </c>
      <c r="J30" s="91" t="s">
        <v>1091</v>
      </c>
      <c r="K30" s="51"/>
    </row>
    <row r="31" spans="1:13" ht="12.75">
      <c r="A31" s="83">
        <f ca="1" t="shared" si="1"/>
        <v>16</v>
      </c>
      <c r="B31" s="96" t="s">
        <v>1005</v>
      </c>
      <c r="C31" s="85"/>
      <c r="D31" s="96" t="s">
        <v>1006</v>
      </c>
      <c r="E31" s="97" t="s">
        <v>626</v>
      </c>
      <c r="F31" s="98">
        <v>12824.48</v>
      </c>
      <c r="G31" s="107"/>
      <c r="H31" s="89">
        <f t="shared" si="0"/>
        <v>0</v>
      </c>
      <c r="I31" s="99" t="str">
        <f t="shared" si="2"/>
        <v>M</v>
      </c>
      <c r="J31" s="91" t="s">
        <v>1004</v>
      </c>
      <c r="K31" s="51"/>
      <c r="M31" s="30"/>
    </row>
    <row r="32" spans="1:13" ht="12.75">
      <c r="A32" s="83">
        <f ca="1" t="shared" si="1"/>
        <v>17</v>
      </c>
      <c r="B32" s="96" t="s">
        <v>1007</v>
      </c>
      <c r="C32" s="85" t="s">
        <v>243</v>
      </c>
      <c r="D32" s="96" t="s">
        <v>1008</v>
      </c>
      <c r="E32" s="97" t="s">
        <v>626</v>
      </c>
      <c r="F32" s="98">
        <v>22311.93</v>
      </c>
      <c r="G32" s="107"/>
      <c r="H32" s="89">
        <f t="shared" si="0"/>
        <v>0</v>
      </c>
      <c r="I32" s="99" t="str">
        <f t="shared" si="2"/>
        <v>M</v>
      </c>
      <c r="J32" s="91" t="s">
        <v>1004</v>
      </c>
      <c r="K32" s="51"/>
      <c r="M32" s="31"/>
    </row>
    <row r="33" spans="1:13" ht="12.75">
      <c r="A33" s="83">
        <f ca="1" t="shared" si="1"/>
        <v>18</v>
      </c>
      <c r="B33" s="96" t="s">
        <v>1009</v>
      </c>
      <c r="C33" s="85"/>
      <c r="D33" s="96" t="s">
        <v>1010</v>
      </c>
      <c r="E33" s="97" t="s">
        <v>626</v>
      </c>
      <c r="F33" s="98">
        <v>2159.45</v>
      </c>
      <c r="G33" s="107"/>
      <c r="H33" s="89">
        <f t="shared" si="0"/>
        <v>0</v>
      </c>
      <c r="I33" s="99" t="str">
        <f t="shared" si="2"/>
        <v>M</v>
      </c>
      <c r="J33" s="91" t="s">
        <v>1004</v>
      </c>
      <c r="K33" s="51"/>
      <c r="M33" s="30"/>
    </row>
    <row r="34" spans="1:11" ht="12.75">
      <c r="A34" s="83">
        <f ca="1" t="shared" si="1"/>
        <v>19</v>
      </c>
      <c r="B34" s="96" t="s">
        <v>1011</v>
      </c>
      <c r="C34" s="85" t="s">
        <v>243</v>
      </c>
      <c r="D34" s="96" t="s">
        <v>1012</v>
      </c>
      <c r="E34" s="97" t="s">
        <v>626</v>
      </c>
      <c r="F34" s="98">
        <v>1514.24</v>
      </c>
      <c r="G34" s="107"/>
      <c r="H34" s="89">
        <f t="shared" si="0"/>
        <v>0</v>
      </c>
      <c r="I34" s="99" t="str">
        <f t="shared" si="2"/>
        <v>M</v>
      </c>
      <c r="J34" s="91" t="s">
        <v>1004</v>
      </c>
      <c r="K34" s="51"/>
    </row>
    <row r="35" spans="1:11" ht="12.75">
      <c r="A35" s="83">
        <f ca="1" t="shared" si="1"/>
        <v>20</v>
      </c>
      <c r="B35" s="96" t="s">
        <v>1013</v>
      </c>
      <c r="C35" s="85"/>
      <c r="D35" s="96" t="s">
        <v>1014</v>
      </c>
      <c r="E35" s="97" t="s">
        <v>626</v>
      </c>
      <c r="F35" s="98">
        <v>738.18</v>
      </c>
      <c r="G35" s="107"/>
      <c r="H35" s="89">
        <f t="shared" si="0"/>
        <v>0</v>
      </c>
      <c r="I35" s="99" t="str">
        <f t="shared" si="2"/>
        <v>M</v>
      </c>
      <c r="J35" s="91" t="s">
        <v>1004</v>
      </c>
      <c r="K35" s="51"/>
    </row>
    <row r="36" spans="1:11" ht="12.75">
      <c r="A36" s="83">
        <f ca="1" t="shared" si="1"/>
        <v>21</v>
      </c>
      <c r="B36" s="96" t="s">
        <v>1015</v>
      </c>
      <c r="C36" s="95"/>
      <c r="D36" s="96" t="s">
        <v>1016</v>
      </c>
      <c r="E36" s="97" t="s">
        <v>626</v>
      </c>
      <c r="F36" s="98">
        <v>4168.02</v>
      </c>
      <c r="G36" s="107"/>
      <c r="H36" s="89">
        <f t="shared" si="0"/>
        <v>0</v>
      </c>
      <c r="I36" s="99" t="str">
        <f t="shared" si="2"/>
        <v>M</v>
      </c>
      <c r="J36" s="91" t="s">
        <v>1004</v>
      </c>
      <c r="K36" s="51"/>
    </row>
    <row r="37" spans="1:13" ht="12.75">
      <c r="A37" s="83">
        <f ca="1" t="shared" si="1"/>
        <v>22</v>
      </c>
      <c r="B37" s="96" t="s">
        <v>1017</v>
      </c>
      <c r="C37" s="95"/>
      <c r="D37" s="96" t="s">
        <v>1018</v>
      </c>
      <c r="E37" s="97" t="s">
        <v>626</v>
      </c>
      <c r="F37" s="98">
        <v>23.6</v>
      </c>
      <c r="G37" s="107"/>
      <c r="H37" s="89">
        <f t="shared" si="0"/>
        <v>0</v>
      </c>
      <c r="I37" s="99" t="str">
        <f t="shared" si="2"/>
        <v>M</v>
      </c>
      <c r="J37" s="91" t="s">
        <v>1004</v>
      </c>
      <c r="K37" s="51"/>
      <c r="M37" s="30"/>
    </row>
    <row r="38" spans="1:13" ht="12.75">
      <c r="A38" s="83">
        <f ca="1" t="shared" si="1"/>
        <v>23</v>
      </c>
      <c r="B38" s="96" t="s">
        <v>1019</v>
      </c>
      <c r="C38" s="95"/>
      <c r="D38" s="96" t="s">
        <v>1020</v>
      </c>
      <c r="E38" s="97" t="s">
        <v>626</v>
      </c>
      <c r="F38" s="98">
        <v>802</v>
      </c>
      <c r="G38" s="107"/>
      <c r="H38" s="89">
        <f t="shared" si="0"/>
        <v>0</v>
      </c>
      <c r="I38" s="99" t="str">
        <f t="shared" si="2"/>
        <v>M</v>
      </c>
      <c r="J38" s="91" t="s">
        <v>1004</v>
      </c>
      <c r="K38" s="51"/>
      <c r="M38" s="31"/>
    </row>
    <row r="39" spans="1:13" ht="12.75">
      <c r="A39" s="83">
        <f ca="1" t="shared" si="1"/>
        <v>24</v>
      </c>
      <c r="B39" s="96" t="s">
        <v>1021</v>
      </c>
      <c r="C39" s="95"/>
      <c r="D39" s="96" t="s">
        <v>1022</v>
      </c>
      <c r="E39" s="97" t="s">
        <v>626</v>
      </c>
      <c r="F39" s="98">
        <v>3590.46</v>
      </c>
      <c r="G39" s="107"/>
      <c r="H39" s="89">
        <f t="shared" si="0"/>
        <v>0</v>
      </c>
      <c r="I39" s="99" t="str">
        <f t="shared" si="2"/>
        <v>M</v>
      </c>
      <c r="J39" s="91" t="s">
        <v>1004</v>
      </c>
      <c r="K39" s="51"/>
      <c r="M39" s="30"/>
    </row>
    <row r="40" spans="1:11" ht="12.75">
      <c r="A40" s="83">
        <f ca="1" t="shared" si="1"/>
        <v>25</v>
      </c>
      <c r="B40" s="96" t="s">
        <v>1023</v>
      </c>
      <c r="C40" s="95"/>
      <c r="D40" s="96" t="s">
        <v>1024</v>
      </c>
      <c r="E40" s="97" t="s">
        <v>624</v>
      </c>
      <c r="F40" s="98">
        <v>1491.84</v>
      </c>
      <c r="G40" s="107"/>
      <c r="H40" s="89">
        <f t="shared" si="0"/>
        <v>0</v>
      </c>
      <c r="I40" s="99" t="str">
        <f t="shared" si="2"/>
        <v>M</v>
      </c>
      <c r="J40" s="91" t="s">
        <v>1004</v>
      </c>
      <c r="K40" s="51"/>
    </row>
    <row r="41" spans="1:11" ht="12.75">
      <c r="A41" s="83">
        <f ca="1" t="shared" si="1"/>
        <v>26</v>
      </c>
      <c r="B41" s="96" t="s">
        <v>1025</v>
      </c>
      <c r="C41" s="95" t="s">
        <v>243</v>
      </c>
      <c r="D41" s="96" t="s">
        <v>1026</v>
      </c>
      <c r="E41" s="97" t="s">
        <v>626</v>
      </c>
      <c r="F41" s="98">
        <v>1563.78</v>
      </c>
      <c r="G41" s="107"/>
      <c r="H41" s="89">
        <f t="shared" si="0"/>
        <v>0</v>
      </c>
      <c r="I41" s="99" t="str">
        <f t="shared" si="2"/>
        <v>M</v>
      </c>
      <c r="J41" s="91" t="s">
        <v>1004</v>
      </c>
      <c r="K41" s="51"/>
    </row>
    <row r="42" spans="1:13" ht="12.75">
      <c r="A42" s="83">
        <f ca="1" t="shared" si="1"/>
        <v>27</v>
      </c>
      <c r="B42" s="96" t="s">
        <v>1027</v>
      </c>
      <c r="C42" s="95" t="s">
        <v>243</v>
      </c>
      <c r="D42" s="96" t="s">
        <v>1028</v>
      </c>
      <c r="E42" s="97" t="s">
        <v>626</v>
      </c>
      <c r="F42" s="98">
        <v>3295.9</v>
      </c>
      <c r="G42" s="107"/>
      <c r="H42" s="89">
        <f t="shared" si="0"/>
        <v>0</v>
      </c>
      <c r="I42" s="99" t="str">
        <f t="shared" si="2"/>
        <v>M</v>
      </c>
      <c r="J42" s="91" t="s">
        <v>1004</v>
      </c>
      <c r="K42" s="51"/>
      <c r="M42" s="30"/>
    </row>
    <row r="43" spans="1:13" ht="12.75">
      <c r="A43" s="83">
        <f ca="1" t="shared" si="1"/>
        <v>28</v>
      </c>
      <c r="B43" s="96" t="s">
        <v>1092</v>
      </c>
      <c r="C43" s="85"/>
      <c r="D43" s="96" t="s">
        <v>1093</v>
      </c>
      <c r="E43" s="97" t="s">
        <v>624</v>
      </c>
      <c r="F43" s="98">
        <v>12.01</v>
      </c>
      <c r="G43" s="107"/>
      <c r="H43" s="89">
        <f t="shared" si="0"/>
        <v>0</v>
      </c>
      <c r="I43" s="99" t="str">
        <f t="shared" si="2"/>
        <v>M</v>
      </c>
      <c r="J43" s="91" t="s">
        <v>1091</v>
      </c>
      <c r="K43" s="51"/>
      <c r="M43" s="31"/>
    </row>
    <row r="44" spans="1:13" ht="12.75">
      <c r="A44" s="83">
        <f ca="1" t="shared" si="1"/>
        <v>29</v>
      </c>
      <c r="B44" s="92" t="s">
        <v>298</v>
      </c>
      <c r="C44" s="95"/>
      <c r="D44" s="86" t="s">
        <v>652</v>
      </c>
      <c r="E44" s="93" t="s">
        <v>624</v>
      </c>
      <c r="F44" s="94">
        <v>517.54</v>
      </c>
      <c r="G44" s="107"/>
      <c r="H44" s="89">
        <f t="shared" si="0"/>
        <v>0</v>
      </c>
      <c r="I44" s="90" t="str">
        <f t="shared" si="2"/>
        <v>M</v>
      </c>
      <c r="J44" s="91" t="s">
        <v>632</v>
      </c>
      <c r="K44" s="51"/>
      <c r="M44" s="30"/>
    </row>
    <row r="45" spans="1:11" ht="12.75">
      <c r="A45" s="83">
        <f ca="1" t="shared" si="1"/>
        <v>30</v>
      </c>
      <c r="B45" s="96" t="s">
        <v>298</v>
      </c>
      <c r="C45" s="85"/>
      <c r="D45" s="96" t="s">
        <v>653</v>
      </c>
      <c r="E45" s="97" t="s">
        <v>624</v>
      </c>
      <c r="F45" s="98">
        <v>382.48</v>
      </c>
      <c r="G45" s="107"/>
      <c r="H45" s="89">
        <f t="shared" si="0"/>
        <v>0</v>
      </c>
      <c r="I45" s="99" t="str">
        <f t="shared" si="2"/>
        <v>M</v>
      </c>
      <c r="J45" s="91" t="s">
        <v>1004</v>
      </c>
      <c r="K45" s="51"/>
    </row>
    <row r="46" spans="1:11" ht="12.75">
      <c r="A46" s="83">
        <f ca="1" t="shared" si="1"/>
        <v>31</v>
      </c>
      <c r="B46" s="100" t="s">
        <v>299</v>
      </c>
      <c r="C46" s="85"/>
      <c r="D46" s="86" t="s">
        <v>653</v>
      </c>
      <c r="E46" s="101" t="s">
        <v>624</v>
      </c>
      <c r="F46" s="102">
        <v>2.06</v>
      </c>
      <c r="G46" s="107"/>
      <c r="H46" s="89">
        <f t="shared" si="0"/>
        <v>0</v>
      </c>
      <c r="I46" s="90" t="str">
        <f t="shared" si="2"/>
        <v>M</v>
      </c>
      <c r="J46" s="83" t="s">
        <v>632</v>
      </c>
      <c r="K46" s="51"/>
    </row>
    <row r="47" spans="1:11" ht="12.75">
      <c r="A47" s="83">
        <f ca="1" t="shared" si="1"/>
        <v>32</v>
      </c>
      <c r="B47" s="96" t="s">
        <v>1094</v>
      </c>
      <c r="C47" s="85"/>
      <c r="D47" s="96" t="s">
        <v>653</v>
      </c>
      <c r="E47" s="97" t="s">
        <v>624</v>
      </c>
      <c r="F47" s="98">
        <v>3.22</v>
      </c>
      <c r="G47" s="107"/>
      <c r="H47" s="89">
        <f t="shared" si="0"/>
        <v>0</v>
      </c>
      <c r="I47" s="99" t="str">
        <f t="shared" si="2"/>
        <v>M</v>
      </c>
      <c r="J47" s="91" t="s">
        <v>1091</v>
      </c>
      <c r="K47" s="51"/>
    </row>
    <row r="48" spans="1:13" ht="12.75">
      <c r="A48" s="83">
        <f ca="1" t="shared" si="1"/>
        <v>33</v>
      </c>
      <c r="B48" s="96" t="s">
        <v>1029</v>
      </c>
      <c r="C48" s="85"/>
      <c r="D48" s="96" t="s">
        <v>1030</v>
      </c>
      <c r="E48" s="97" t="s">
        <v>624</v>
      </c>
      <c r="F48" s="98">
        <v>518.17</v>
      </c>
      <c r="G48" s="107"/>
      <c r="H48" s="89">
        <f t="shared" si="0"/>
        <v>0</v>
      </c>
      <c r="I48" s="99" t="str">
        <f t="shared" si="2"/>
        <v>M</v>
      </c>
      <c r="J48" s="91" t="s">
        <v>1004</v>
      </c>
      <c r="K48" s="51"/>
      <c r="M48" s="30"/>
    </row>
    <row r="49" spans="1:13" ht="12.75">
      <c r="A49" s="83">
        <f ca="1" t="shared" si="1"/>
        <v>34</v>
      </c>
      <c r="B49" s="100" t="s">
        <v>300</v>
      </c>
      <c r="C49" s="85"/>
      <c r="D49" s="86" t="s">
        <v>654</v>
      </c>
      <c r="E49" s="101" t="s">
        <v>624</v>
      </c>
      <c r="F49" s="102">
        <v>3462.49</v>
      </c>
      <c r="G49" s="107"/>
      <c r="H49" s="89">
        <f t="shared" si="0"/>
        <v>0</v>
      </c>
      <c r="I49" s="90" t="str">
        <f t="shared" si="2"/>
        <v>M</v>
      </c>
      <c r="J49" s="91" t="s">
        <v>632</v>
      </c>
      <c r="K49" s="51"/>
      <c r="M49" s="31"/>
    </row>
    <row r="50" spans="1:13" ht="12.75">
      <c r="A50" s="83">
        <f ca="1" t="shared" si="1"/>
        <v>35</v>
      </c>
      <c r="B50" s="96" t="s">
        <v>300</v>
      </c>
      <c r="C50" s="85"/>
      <c r="D50" s="96" t="s">
        <v>1031</v>
      </c>
      <c r="E50" s="97" t="s">
        <v>624</v>
      </c>
      <c r="F50" s="98">
        <v>518.17</v>
      </c>
      <c r="G50" s="107"/>
      <c r="H50" s="89">
        <f t="shared" si="0"/>
        <v>0</v>
      </c>
      <c r="I50" s="99" t="str">
        <f t="shared" si="2"/>
        <v>M</v>
      </c>
      <c r="J50" s="91" t="s">
        <v>1004</v>
      </c>
      <c r="K50" s="51"/>
      <c r="M50" s="30"/>
    </row>
    <row r="51" spans="1:11" ht="12.75">
      <c r="A51" s="83">
        <f ca="1" t="shared" si="1"/>
        <v>36</v>
      </c>
      <c r="B51" s="96" t="s">
        <v>1032</v>
      </c>
      <c r="C51" s="85"/>
      <c r="D51" s="96" t="s">
        <v>1033</v>
      </c>
      <c r="E51" s="97" t="s">
        <v>624</v>
      </c>
      <c r="F51" s="98">
        <v>43.27</v>
      </c>
      <c r="G51" s="107"/>
      <c r="H51" s="89">
        <f t="shared" si="0"/>
        <v>0</v>
      </c>
      <c r="I51" s="99" t="str">
        <f t="shared" si="2"/>
        <v>M</v>
      </c>
      <c r="J51" s="91" t="s">
        <v>1004</v>
      </c>
      <c r="K51" s="51"/>
    </row>
    <row r="52" spans="1:11" ht="12.75">
      <c r="A52" s="83">
        <f ca="1" t="shared" si="1"/>
        <v>37</v>
      </c>
      <c r="B52" s="96" t="s">
        <v>1034</v>
      </c>
      <c r="C52" s="85"/>
      <c r="D52" s="96" t="s">
        <v>1035</v>
      </c>
      <c r="E52" s="97" t="s">
        <v>624</v>
      </c>
      <c r="F52" s="98">
        <v>15147.55</v>
      </c>
      <c r="G52" s="107"/>
      <c r="H52" s="89">
        <f t="shared" si="0"/>
        <v>0</v>
      </c>
      <c r="I52" s="99" t="str">
        <f t="shared" si="2"/>
        <v>M</v>
      </c>
      <c r="J52" s="91" t="s">
        <v>1004</v>
      </c>
      <c r="K52" s="51"/>
    </row>
    <row r="53" spans="1:11" ht="12.75">
      <c r="A53" s="83">
        <f ca="1" t="shared" si="1"/>
        <v>38</v>
      </c>
      <c r="B53" s="96" t="s">
        <v>1095</v>
      </c>
      <c r="C53" s="85"/>
      <c r="D53" s="96" t="s">
        <v>1035</v>
      </c>
      <c r="E53" s="97" t="s">
        <v>624</v>
      </c>
      <c r="F53" s="98">
        <v>12.01</v>
      </c>
      <c r="G53" s="107"/>
      <c r="H53" s="89">
        <f t="shared" si="0"/>
        <v>0</v>
      </c>
      <c r="I53" s="99" t="str">
        <f aca="true" t="shared" si="3" ref="I53:I84">IF(E53&lt;&gt;"","M","")</f>
        <v>M</v>
      </c>
      <c r="J53" s="91" t="s">
        <v>1091</v>
      </c>
      <c r="K53" s="51"/>
    </row>
    <row r="54" spans="1:11" ht="12.75">
      <c r="A54" s="83">
        <f ca="1" t="shared" si="1"/>
        <v>39</v>
      </c>
      <c r="B54" s="96" t="s">
        <v>1036</v>
      </c>
      <c r="C54" s="95"/>
      <c r="D54" s="96" t="s">
        <v>1037</v>
      </c>
      <c r="E54" s="97" t="s">
        <v>626</v>
      </c>
      <c r="F54" s="98">
        <v>996.78</v>
      </c>
      <c r="G54" s="107"/>
      <c r="H54" s="89">
        <f t="shared" si="0"/>
        <v>0</v>
      </c>
      <c r="I54" s="99" t="str">
        <f t="shared" si="3"/>
        <v>M</v>
      </c>
      <c r="J54" s="91" t="s">
        <v>1004</v>
      </c>
      <c r="K54" s="51"/>
    </row>
    <row r="55" spans="1:11" ht="12.75">
      <c r="A55" s="83">
        <f ca="1" t="shared" si="1"/>
        <v>40</v>
      </c>
      <c r="B55" s="96" t="s">
        <v>1038</v>
      </c>
      <c r="C55" s="95"/>
      <c r="D55" s="96" t="s">
        <v>1039</v>
      </c>
      <c r="E55" s="97" t="s">
        <v>624</v>
      </c>
      <c r="F55" s="98">
        <v>5110.94</v>
      </c>
      <c r="G55" s="107"/>
      <c r="H55" s="89">
        <f t="shared" si="0"/>
        <v>0</v>
      </c>
      <c r="I55" s="99" t="str">
        <f t="shared" si="3"/>
        <v>M</v>
      </c>
      <c r="J55" s="91" t="s">
        <v>1004</v>
      </c>
      <c r="K55" s="51"/>
    </row>
    <row r="56" spans="1:11" ht="12.75">
      <c r="A56" s="83">
        <f ca="1" t="shared" si="1"/>
        <v>41</v>
      </c>
      <c r="B56" s="96" t="s">
        <v>1040</v>
      </c>
      <c r="C56" s="95"/>
      <c r="D56" s="96" t="s">
        <v>1041</v>
      </c>
      <c r="E56" s="97" t="s">
        <v>627</v>
      </c>
      <c r="F56" s="98">
        <v>2028.9</v>
      </c>
      <c r="G56" s="107"/>
      <c r="H56" s="89">
        <f t="shared" si="0"/>
        <v>0</v>
      </c>
      <c r="I56" s="99" t="str">
        <f t="shared" si="3"/>
        <v>M</v>
      </c>
      <c r="J56" s="91" t="s">
        <v>1004</v>
      </c>
      <c r="K56" s="51"/>
    </row>
    <row r="57" spans="1:11" ht="12.75">
      <c r="A57" s="83">
        <f ca="1" t="shared" si="1"/>
        <v>42</v>
      </c>
      <c r="B57" s="96" t="s">
        <v>1042</v>
      </c>
      <c r="C57" s="95"/>
      <c r="D57" s="96" t="s">
        <v>1043</v>
      </c>
      <c r="E57" s="97" t="s">
        <v>1044</v>
      </c>
      <c r="F57" s="98">
        <v>60</v>
      </c>
      <c r="G57" s="107"/>
      <c r="H57" s="89">
        <f t="shared" si="0"/>
        <v>0</v>
      </c>
      <c r="I57" s="99" t="str">
        <f t="shared" si="3"/>
        <v>M</v>
      </c>
      <c r="J57" s="91" t="s">
        <v>1004</v>
      </c>
      <c r="K57" s="51"/>
    </row>
    <row r="58" spans="1:11" ht="12.75">
      <c r="A58" s="83">
        <f ca="1" t="shared" si="1"/>
        <v>43</v>
      </c>
      <c r="B58" s="100" t="s">
        <v>301</v>
      </c>
      <c r="C58" s="95"/>
      <c r="D58" s="86" t="s">
        <v>655</v>
      </c>
      <c r="E58" s="101" t="s">
        <v>625</v>
      </c>
      <c r="F58" s="102">
        <v>15207.73</v>
      </c>
      <c r="G58" s="107"/>
      <c r="H58" s="89">
        <f t="shared" si="0"/>
        <v>0</v>
      </c>
      <c r="I58" s="90" t="str">
        <f t="shared" si="3"/>
        <v>M</v>
      </c>
      <c r="J58" s="91" t="s">
        <v>632</v>
      </c>
      <c r="K58" s="51"/>
    </row>
    <row r="59" spans="1:11" ht="12.75">
      <c r="A59" s="83">
        <f ca="1" t="shared" si="1"/>
        <v>44</v>
      </c>
      <c r="B59" s="100" t="s">
        <v>302</v>
      </c>
      <c r="C59" s="95"/>
      <c r="D59" s="86" t="s">
        <v>656</v>
      </c>
      <c r="E59" s="101" t="s">
        <v>624</v>
      </c>
      <c r="F59" s="102">
        <v>1062.26</v>
      </c>
      <c r="G59" s="107"/>
      <c r="H59" s="89">
        <f t="shared" si="0"/>
        <v>0</v>
      </c>
      <c r="I59" s="90" t="str">
        <f t="shared" si="3"/>
        <v>M</v>
      </c>
      <c r="J59" s="91" t="s">
        <v>635</v>
      </c>
      <c r="K59" s="51"/>
    </row>
    <row r="60" spans="1:11" ht="12.75">
      <c r="A60" s="83">
        <f ca="1" t="shared" si="1"/>
        <v>45</v>
      </c>
      <c r="B60" s="100" t="s">
        <v>303</v>
      </c>
      <c r="C60" s="95" t="s">
        <v>243</v>
      </c>
      <c r="D60" s="86" t="s">
        <v>657</v>
      </c>
      <c r="E60" s="101" t="s">
        <v>624</v>
      </c>
      <c r="F60" s="102">
        <v>81.04</v>
      </c>
      <c r="G60" s="107"/>
      <c r="H60" s="89">
        <f t="shared" si="0"/>
        <v>0</v>
      </c>
      <c r="I60" s="90" t="str">
        <f t="shared" si="3"/>
        <v>M</v>
      </c>
      <c r="J60" s="91" t="s">
        <v>635</v>
      </c>
      <c r="K60" s="51"/>
    </row>
    <row r="61" spans="1:11" ht="12.75">
      <c r="A61" s="83">
        <f ca="1" t="shared" si="1"/>
        <v>46</v>
      </c>
      <c r="B61" s="100" t="s">
        <v>304</v>
      </c>
      <c r="C61" s="95" t="s">
        <v>243</v>
      </c>
      <c r="D61" s="86" t="s">
        <v>658</v>
      </c>
      <c r="E61" s="101" t="s">
        <v>626</v>
      </c>
      <c r="F61" s="102">
        <v>611</v>
      </c>
      <c r="G61" s="107"/>
      <c r="H61" s="89">
        <f t="shared" si="0"/>
        <v>0</v>
      </c>
      <c r="I61" s="90" t="str">
        <f t="shared" si="3"/>
        <v>M</v>
      </c>
      <c r="J61" s="91" t="s">
        <v>635</v>
      </c>
      <c r="K61" s="51"/>
    </row>
    <row r="62" spans="1:11" ht="12.75">
      <c r="A62" s="83">
        <f ca="1" t="shared" si="1"/>
        <v>47</v>
      </c>
      <c r="B62" s="100" t="s">
        <v>305</v>
      </c>
      <c r="C62" s="95" t="s">
        <v>243</v>
      </c>
      <c r="D62" s="86" t="s">
        <v>659</v>
      </c>
      <c r="E62" s="101" t="s">
        <v>626</v>
      </c>
      <c r="F62" s="102">
        <v>50.16</v>
      </c>
      <c r="G62" s="107"/>
      <c r="H62" s="89">
        <f t="shared" si="0"/>
        <v>0</v>
      </c>
      <c r="I62" s="90" t="str">
        <f t="shared" si="3"/>
        <v>M</v>
      </c>
      <c r="J62" s="83" t="s">
        <v>635</v>
      </c>
      <c r="K62" s="51"/>
    </row>
    <row r="63" spans="1:11" ht="12.75">
      <c r="A63" s="83">
        <f ca="1" t="shared" si="1"/>
        <v>48</v>
      </c>
      <c r="B63" s="100" t="s">
        <v>306</v>
      </c>
      <c r="C63" s="95" t="s">
        <v>243</v>
      </c>
      <c r="D63" s="86" t="s">
        <v>660</v>
      </c>
      <c r="E63" s="101" t="s">
        <v>623</v>
      </c>
      <c r="F63" s="102">
        <v>1</v>
      </c>
      <c r="G63" s="107"/>
      <c r="H63" s="89">
        <f t="shared" si="0"/>
        <v>0</v>
      </c>
      <c r="I63" s="90" t="str">
        <f t="shared" si="3"/>
        <v>M</v>
      </c>
      <c r="J63" s="91" t="s">
        <v>635</v>
      </c>
      <c r="K63" s="51"/>
    </row>
    <row r="64" spans="1:11" ht="12.75">
      <c r="A64" s="83">
        <f ca="1" t="shared" si="1"/>
        <v>49</v>
      </c>
      <c r="B64" s="100" t="s">
        <v>307</v>
      </c>
      <c r="C64" s="95" t="s">
        <v>243</v>
      </c>
      <c r="D64" s="86" t="s">
        <v>661</v>
      </c>
      <c r="E64" s="101" t="s">
        <v>623</v>
      </c>
      <c r="F64" s="102">
        <v>18</v>
      </c>
      <c r="G64" s="107"/>
      <c r="H64" s="89">
        <f t="shared" si="0"/>
        <v>0</v>
      </c>
      <c r="I64" s="90" t="str">
        <f t="shared" si="3"/>
        <v>M</v>
      </c>
      <c r="J64" s="91" t="s">
        <v>635</v>
      </c>
      <c r="K64" s="51"/>
    </row>
    <row r="65" spans="1:11" ht="12.75">
      <c r="A65" s="83">
        <f ca="1" t="shared" si="1"/>
        <v>50</v>
      </c>
      <c r="B65" s="100" t="s">
        <v>308</v>
      </c>
      <c r="C65" s="95" t="s">
        <v>243</v>
      </c>
      <c r="D65" s="86" t="s">
        <v>662</v>
      </c>
      <c r="E65" s="101" t="s">
        <v>623</v>
      </c>
      <c r="F65" s="102">
        <v>3</v>
      </c>
      <c r="G65" s="107"/>
      <c r="H65" s="89">
        <f t="shared" si="0"/>
        <v>0</v>
      </c>
      <c r="I65" s="90" t="str">
        <f t="shared" si="3"/>
        <v>M</v>
      </c>
      <c r="J65" s="91" t="s">
        <v>635</v>
      </c>
      <c r="K65" s="51"/>
    </row>
    <row r="66" spans="1:11" ht="12.75">
      <c r="A66" s="83">
        <f ca="1" t="shared" si="1"/>
        <v>51</v>
      </c>
      <c r="B66" s="100" t="s">
        <v>309</v>
      </c>
      <c r="C66" s="95" t="s">
        <v>243</v>
      </c>
      <c r="D66" s="86" t="s">
        <v>663</v>
      </c>
      <c r="E66" s="101" t="s">
        <v>623</v>
      </c>
      <c r="F66" s="102">
        <v>3</v>
      </c>
      <c r="G66" s="107"/>
      <c r="H66" s="89">
        <f t="shared" si="0"/>
        <v>0</v>
      </c>
      <c r="I66" s="90" t="str">
        <f t="shared" si="3"/>
        <v>M</v>
      </c>
      <c r="J66" s="91" t="s">
        <v>635</v>
      </c>
      <c r="K66" s="51"/>
    </row>
    <row r="67" spans="1:11" ht="12.75">
      <c r="A67" s="83">
        <f ca="1" t="shared" si="1"/>
        <v>52</v>
      </c>
      <c r="B67" s="100" t="s">
        <v>310</v>
      </c>
      <c r="C67" s="95" t="s">
        <v>243</v>
      </c>
      <c r="D67" s="86" t="s">
        <v>664</v>
      </c>
      <c r="E67" s="101" t="s">
        <v>623</v>
      </c>
      <c r="F67" s="102">
        <v>51</v>
      </c>
      <c r="G67" s="107"/>
      <c r="H67" s="89">
        <f t="shared" si="0"/>
        <v>0</v>
      </c>
      <c r="I67" s="90" t="str">
        <f t="shared" si="3"/>
        <v>M</v>
      </c>
      <c r="J67" s="91" t="s">
        <v>635</v>
      </c>
      <c r="K67" s="51"/>
    </row>
    <row r="68" spans="1:11" ht="12.75">
      <c r="A68" s="83">
        <f ca="1" t="shared" si="1"/>
        <v>53</v>
      </c>
      <c r="B68" s="100" t="s">
        <v>311</v>
      </c>
      <c r="C68" s="95" t="s">
        <v>243</v>
      </c>
      <c r="D68" s="86" t="s">
        <v>665</v>
      </c>
      <c r="E68" s="101" t="s">
        <v>623</v>
      </c>
      <c r="F68" s="102">
        <v>1</v>
      </c>
      <c r="G68" s="107"/>
      <c r="H68" s="89">
        <f t="shared" si="0"/>
        <v>0</v>
      </c>
      <c r="I68" s="90" t="str">
        <f t="shared" si="3"/>
        <v>M</v>
      </c>
      <c r="J68" s="91" t="s">
        <v>635</v>
      </c>
      <c r="K68" s="51"/>
    </row>
    <row r="69" spans="1:11" ht="12.75">
      <c r="A69" s="83">
        <f ca="1" t="shared" si="1"/>
        <v>54</v>
      </c>
      <c r="B69" s="100" t="s">
        <v>312</v>
      </c>
      <c r="C69" s="95" t="s">
        <v>243</v>
      </c>
      <c r="D69" s="86" t="s">
        <v>1001</v>
      </c>
      <c r="E69" s="101" t="s">
        <v>623</v>
      </c>
      <c r="F69" s="102">
        <v>1</v>
      </c>
      <c r="G69" s="107"/>
      <c r="H69" s="89">
        <f t="shared" si="0"/>
        <v>0</v>
      </c>
      <c r="I69" s="90" t="str">
        <f t="shared" si="3"/>
        <v>M</v>
      </c>
      <c r="J69" s="91" t="s">
        <v>635</v>
      </c>
      <c r="K69" s="51"/>
    </row>
    <row r="70" spans="1:11" ht="12.75">
      <c r="A70" s="83">
        <f ca="1" t="shared" si="1"/>
        <v>55</v>
      </c>
      <c r="B70" s="100" t="s">
        <v>313</v>
      </c>
      <c r="C70" s="95" t="s">
        <v>243</v>
      </c>
      <c r="D70" s="86" t="s">
        <v>666</v>
      </c>
      <c r="E70" s="101" t="s">
        <v>623</v>
      </c>
      <c r="F70" s="102">
        <v>18</v>
      </c>
      <c r="G70" s="107"/>
      <c r="H70" s="89">
        <f t="shared" si="0"/>
        <v>0</v>
      </c>
      <c r="I70" s="90" t="str">
        <f t="shared" si="3"/>
        <v>M</v>
      </c>
      <c r="J70" s="91" t="s">
        <v>635</v>
      </c>
      <c r="K70" s="51"/>
    </row>
    <row r="71" spans="1:11" ht="12.75">
      <c r="A71" s="83">
        <f ca="1" t="shared" si="1"/>
        <v>56</v>
      </c>
      <c r="B71" s="100" t="s">
        <v>314</v>
      </c>
      <c r="C71" s="95" t="s">
        <v>243</v>
      </c>
      <c r="D71" s="86" t="s">
        <v>667</v>
      </c>
      <c r="E71" s="101" t="s">
        <v>623</v>
      </c>
      <c r="F71" s="102">
        <v>3</v>
      </c>
      <c r="G71" s="107"/>
      <c r="H71" s="89">
        <f t="shared" si="0"/>
        <v>0</v>
      </c>
      <c r="I71" s="90" t="str">
        <f t="shared" si="3"/>
        <v>M</v>
      </c>
      <c r="J71" s="91" t="s">
        <v>635</v>
      </c>
      <c r="K71" s="51"/>
    </row>
    <row r="72" spans="1:11" ht="12.75">
      <c r="A72" s="83">
        <f ca="1" t="shared" si="1"/>
        <v>57</v>
      </c>
      <c r="B72" s="100" t="s">
        <v>315</v>
      </c>
      <c r="C72" s="95" t="s">
        <v>243</v>
      </c>
      <c r="D72" s="86" t="s">
        <v>668</v>
      </c>
      <c r="E72" s="101" t="s">
        <v>623</v>
      </c>
      <c r="F72" s="102">
        <v>3</v>
      </c>
      <c r="G72" s="107"/>
      <c r="H72" s="89">
        <f t="shared" si="0"/>
        <v>0</v>
      </c>
      <c r="I72" s="90" t="str">
        <f t="shared" si="3"/>
        <v>M</v>
      </c>
      <c r="J72" s="91" t="s">
        <v>635</v>
      </c>
      <c r="K72" s="51"/>
    </row>
    <row r="73" spans="1:11" ht="12.75">
      <c r="A73" s="83">
        <f ca="1" t="shared" si="1"/>
        <v>58</v>
      </c>
      <c r="B73" s="100" t="s">
        <v>316</v>
      </c>
      <c r="C73" s="95" t="s">
        <v>243</v>
      </c>
      <c r="D73" s="86" t="s">
        <v>669</v>
      </c>
      <c r="E73" s="101" t="s">
        <v>623</v>
      </c>
      <c r="F73" s="102">
        <v>32</v>
      </c>
      <c r="G73" s="107"/>
      <c r="H73" s="89">
        <f t="shared" si="0"/>
        <v>0</v>
      </c>
      <c r="I73" s="90" t="str">
        <f t="shared" si="3"/>
        <v>M</v>
      </c>
      <c r="J73" s="91" t="s">
        <v>635</v>
      </c>
      <c r="K73" s="51"/>
    </row>
    <row r="74" spans="1:11" ht="12.75">
      <c r="A74" s="83">
        <f ca="1" t="shared" si="1"/>
        <v>59</v>
      </c>
      <c r="B74" s="100" t="s">
        <v>317</v>
      </c>
      <c r="C74" s="95" t="s">
        <v>243</v>
      </c>
      <c r="D74" s="86" t="s">
        <v>670</v>
      </c>
      <c r="E74" s="101" t="s">
        <v>623</v>
      </c>
      <c r="F74" s="102">
        <v>2</v>
      </c>
      <c r="G74" s="107"/>
      <c r="H74" s="89">
        <f t="shared" si="0"/>
        <v>0</v>
      </c>
      <c r="I74" s="90" t="str">
        <f t="shared" si="3"/>
        <v>M</v>
      </c>
      <c r="J74" s="91" t="s">
        <v>635</v>
      </c>
      <c r="K74" s="51"/>
    </row>
    <row r="75" spans="1:11" ht="12.75">
      <c r="A75" s="83">
        <f ca="1" t="shared" si="1"/>
        <v>60</v>
      </c>
      <c r="B75" s="100" t="s">
        <v>318</v>
      </c>
      <c r="C75" s="95" t="s">
        <v>243</v>
      </c>
      <c r="D75" s="86" t="s">
        <v>671</v>
      </c>
      <c r="E75" s="101" t="s">
        <v>623</v>
      </c>
      <c r="F75" s="102">
        <v>10</v>
      </c>
      <c r="G75" s="107"/>
      <c r="H75" s="89">
        <f t="shared" si="0"/>
        <v>0</v>
      </c>
      <c r="I75" s="90" t="str">
        <f t="shared" si="3"/>
        <v>M</v>
      </c>
      <c r="J75" s="91" t="s">
        <v>635</v>
      </c>
      <c r="K75" s="51"/>
    </row>
    <row r="76" spans="1:11" ht="12.75">
      <c r="A76" s="83">
        <f ca="1" t="shared" si="1"/>
        <v>61</v>
      </c>
      <c r="B76" s="100" t="s">
        <v>319</v>
      </c>
      <c r="C76" s="95" t="s">
        <v>243</v>
      </c>
      <c r="D76" s="86" t="s">
        <v>672</v>
      </c>
      <c r="E76" s="101" t="s">
        <v>623</v>
      </c>
      <c r="F76" s="102">
        <v>1</v>
      </c>
      <c r="G76" s="107"/>
      <c r="H76" s="89">
        <f t="shared" si="0"/>
        <v>0</v>
      </c>
      <c r="I76" s="90" t="str">
        <f t="shared" si="3"/>
        <v>M</v>
      </c>
      <c r="J76" s="91" t="s">
        <v>635</v>
      </c>
      <c r="K76" s="51"/>
    </row>
    <row r="77" spans="1:11" ht="12.75">
      <c r="A77" s="83">
        <f ca="1" t="shared" si="1"/>
        <v>62</v>
      </c>
      <c r="B77" s="100" t="s">
        <v>320</v>
      </c>
      <c r="C77" s="95" t="s">
        <v>243</v>
      </c>
      <c r="D77" s="86" t="s">
        <v>673</v>
      </c>
      <c r="E77" s="101" t="s">
        <v>623</v>
      </c>
      <c r="F77" s="102">
        <v>41</v>
      </c>
      <c r="G77" s="107"/>
      <c r="H77" s="89">
        <f t="shared" si="0"/>
        <v>0</v>
      </c>
      <c r="I77" s="90" t="str">
        <f t="shared" si="3"/>
        <v>M</v>
      </c>
      <c r="J77" s="91" t="s">
        <v>635</v>
      </c>
      <c r="K77" s="51"/>
    </row>
    <row r="78" spans="1:11" ht="12.75">
      <c r="A78" s="83">
        <f ca="1" t="shared" si="1"/>
        <v>63</v>
      </c>
      <c r="B78" s="100" t="s">
        <v>321</v>
      </c>
      <c r="C78" s="95" t="s">
        <v>243</v>
      </c>
      <c r="D78" s="86" t="s">
        <v>832</v>
      </c>
      <c r="E78" s="101" t="s">
        <v>623</v>
      </c>
      <c r="F78" s="102">
        <v>3</v>
      </c>
      <c r="G78" s="107"/>
      <c r="H78" s="89">
        <f t="shared" si="0"/>
        <v>0</v>
      </c>
      <c r="I78" s="90" t="str">
        <f t="shared" si="3"/>
        <v>M</v>
      </c>
      <c r="J78" s="91" t="s">
        <v>635</v>
      </c>
      <c r="K78" s="51"/>
    </row>
    <row r="79" spans="1:11" ht="12.75">
      <c r="A79" s="83">
        <f ca="1" t="shared" si="1"/>
        <v>64</v>
      </c>
      <c r="B79" s="100" t="s">
        <v>322</v>
      </c>
      <c r="C79" s="95" t="s">
        <v>243</v>
      </c>
      <c r="D79" s="86" t="s">
        <v>833</v>
      </c>
      <c r="E79" s="101" t="s">
        <v>623</v>
      </c>
      <c r="F79" s="102">
        <v>3</v>
      </c>
      <c r="G79" s="107"/>
      <c r="H79" s="89">
        <f t="shared" si="0"/>
        <v>0</v>
      </c>
      <c r="I79" s="90" t="str">
        <f t="shared" si="3"/>
        <v>M</v>
      </c>
      <c r="J79" s="91" t="s">
        <v>635</v>
      </c>
      <c r="K79" s="51"/>
    </row>
    <row r="80" spans="1:11" ht="12.75">
      <c r="A80" s="83">
        <f ca="1" t="shared" si="1"/>
        <v>65</v>
      </c>
      <c r="B80" s="100" t="s">
        <v>323</v>
      </c>
      <c r="C80" s="95" t="s">
        <v>243</v>
      </c>
      <c r="D80" s="86" t="s">
        <v>834</v>
      </c>
      <c r="E80" s="101" t="s">
        <v>623</v>
      </c>
      <c r="F80" s="102">
        <v>24</v>
      </c>
      <c r="G80" s="107"/>
      <c r="H80" s="89">
        <f aca="true" t="shared" si="4" ref="H80:H143">+IF(AND(F80="",G80=""),"",ROUND(F80*G80,2))</f>
        <v>0</v>
      </c>
      <c r="I80" s="90" t="str">
        <f t="shared" si="3"/>
        <v>M</v>
      </c>
      <c r="J80" s="91" t="s">
        <v>635</v>
      </c>
      <c r="K80" s="51"/>
    </row>
    <row r="81" spans="1:11" ht="12.75">
      <c r="A81" s="83">
        <f aca="true" ca="1" t="shared" si="5" ref="A81:A144">+IF(NOT(ISBLANK(INDIRECT("e"&amp;ROW()))),MAX(INDIRECT("a$16:A"&amp;ROW()-1))+1,"")</f>
        <v>66</v>
      </c>
      <c r="B81" s="100" t="s">
        <v>324</v>
      </c>
      <c r="C81" s="95" t="s">
        <v>243</v>
      </c>
      <c r="D81" s="86" t="s">
        <v>835</v>
      </c>
      <c r="E81" s="101" t="s">
        <v>623</v>
      </c>
      <c r="F81" s="102">
        <v>3</v>
      </c>
      <c r="G81" s="107"/>
      <c r="H81" s="89">
        <f t="shared" si="4"/>
        <v>0</v>
      </c>
      <c r="I81" s="90" t="str">
        <f t="shared" si="3"/>
        <v>M</v>
      </c>
      <c r="J81" s="91" t="s">
        <v>635</v>
      </c>
      <c r="K81" s="51"/>
    </row>
    <row r="82" spans="1:11" ht="12.75">
      <c r="A82" s="83">
        <f ca="1" t="shared" si="5"/>
        <v>67</v>
      </c>
      <c r="B82" s="100" t="s">
        <v>325</v>
      </c>
      <c r="C82" s="95" t="s">
        <v>243</v>
      </c>
      <c r="D82" s="86" t="s">
        <v>836</v>
      </c>
      <c r="E82" s="101" t="s">
        <v>623</v>
      </c>
      <c r="F82" s="102">
        <v>3</v>
      </c>
      <c r="G82" s="107"/>
      <c r="H82" s="89">
        <f t="shared" si="4"/>
        <v>0</v>
      </c>
      <c r="I82" s="90" t="str">
        <f t="shared" si="3"/>
        <v>M</v>
      </c>
      <c r="J82" s="91" t="s">
        <v>635</v>
      </c>
      <c r="K82" s="51"/>
    </row>
    <row r="83" spans="1:11" ht="12.75">
      <c r="A83" s="83">
        <f ca="1" t="shared" si="5"/>
        <v>68</v>
      </c>
      <c r="B83" s="100" t="s">
        <v>326</v>
      </c>
      <c r="C83" s="95" t="s">
        <v>243</v>
      </c>
      <c r="D83" s="86" t="s">
        <v>837</v>
      </c>
      <c r="E83" s="101" t="s">
        <v>623</v>
      </c>
      <c r="F83" s="102">
        <v>42</v>
      </c>
      <c r="G83" s="107"/>
      <c r="H83" s="89">
        <f t="shared" si="4"/>
        <v>0</v>
      </c>
      <c r="I83" s="90" t="str">
        <f t="shared" si="3"/>
        <v>M</v>
      </c>
      <c r="J83" s="91" t="s">
        <v>635</v>
      </c>
      <c r="K83" s="51"/>
    </row>
    <row r="84" spans="1:11" ht="12.75">
      <c r="A84" s="83">
        <f ca="1" t="shared" si="5"/>
        <v>69</v>
      </c>
      <c r="B84" s="100" t="s">
        <v>327</v>
      </c>
      <c r="C84" s="95" t="s">
        <v>243</v>
      </c>
      <c r="D84" s="86" t="s">
        <v>838</v>
      </c>
      <c r="E84" s="101" t="s">
        <v>623</v>
      </c>
      <c r="F84" s="102">
        <v>12</v>
      </c>
      <c r="G84" s="107"/>
      <c r="H84" s="89">
        <f t="shared" si="4"/>
        <v>0</v>
      </c>
      <c r="I84" s="90" t="str">
        <f t="shared" si="3"/>
        <v>M</v>
      </c>
      <c r="J84" s="91" t="s">
        <v>635</v>
      </c>
      <c r="K84" s="51"/>
    </row>
    <row r="85" spans="1:11" ht="12.75">
      <c r="A85" s="83">
        <f ca="1" t="shared" si="5"/>
        <v>70</v>
      </c>
      <c r="B85" s="100" t="s">
        <v>328</v>
      </c>
      <c r="C85" s="95" t="s">
        <v>243</v>
      </c>
      <c r="D85" s="86" t="s">
        <v>839</v>
      </c>
      <c r="E85" s="101" t="s">
        <v>623</v>
      </c>
      <c r="F85" s="102">
        <v>1</v>
      </c>
      <c r="G85" s="107"/>
      <c r="H85" s="89">
        <f t="shared" si="4"/>
        <v>0</v>
      </c>
      <c r="I85" s="90" t="str">
        <f aca="true" t="shared" si="6" ref="I85:I116">IF(E85&lt;&gt;"","M","")</f>
        <v>M</v>
      </c>
      <c r="J85" s="91" t="s">
        <v>635</v>
      </c>
      <c r="K85" s="51"/>
    </row>
    <row r="86" spans="1:11" ht="12.75">
      <c r="A86" s="83">
        <f ca="1" t="shared" si="5"/>
        <v>71</v>
      </c>
      <c r="B86" s="100" t="s">
        <v>329</v>
      </c>
      <c r="C86" s="95" t="s">
        <v>243</v>
      </c>
      <c r="D86" s="86" t="s">
        <v>840</v>
      </c>
      <c r="E86" s="101" t="s">
        <v>623</v>
      </c>
      <c r="F86" s="102">
        <v>6</v>
      </c>
      <c r="G86" s="107"/>
      <c r="H86" s="89">
        <f t="shared" si="4"/>
        <v>0</v>
      </c>
      <c r="I86" s="90" t="str">
        <f t="shared" si="6"/>
        <v>M</v>
      </c>
      <c r="J86" s="91" t="s">
        <v>635</v>
      </c>
      <c r="K86" s="51"/>
    </row>
    <row r="87" spans="1:11" ht="12.75">
      <c r="A87" s="83">
        <f ca="1" t="shared" si="5"/>
        <v>72</v>
      </c>
      <c r="B87" s="100" t="s">
        <v>330</v>
      </c>
      <c r="C87" s="95" t="s">
        <v>243</v>
      </c>
      <c r="D87" s="86" t="s">
        <v>841</v>
      </c>
      <c r="E87" s="101" t="s">
        <v>623</v>
      </c>
      <c r="F87" s="102">
        <v>13</v>
      </c>
      <c r="G87" s="107"/>
      <c r="H87" s="89">
        <f t="shared" si="4"/>
        <v>0</v>
      </c>
      <c r="I87" s="90" t="str">
        <f t="shared" si="6"/>
        <v>M</v>
      </c>
      <c r="J87" s="91" t="s">
        <v>635</v>
      </c>
      <c r="K87" s="51"/>
    </row>
    <row r="88" spans="1:11" ht="12.75">
      <c r="A88" s="83">
        <f ca="1" t="shared" si="5"/>
        <v>73</v>
      </c>
      <c r="B88" s="100" t="s">
        <v>331</v>
      </c>
      <c r="C88" s="95" t="s">
        <v>243</v>
      </c>
      <c r="D88" s="86" t="s">
        <v>842</v>
      </c>
      <c r="E88" s="101" t="s">
        <v>623</v>
      </c>
      <c r="F88" s="102">
        <v>6</v>
      </c>
      <c r="G88" s="107"/>
      <c r="H88" s="89">
        <f t="shared" si="4"/>
        <v>0</v>
      </c>
      <c r="I88" s="90" t="str">
        <f t="shared" si="6"/>
        <v>M</v>
      </c>
      <c r="J88" s="91" t="s">
        <v>635</v>
      </c>
      <c r="K88" s="51"/>
    </row>
    <row r="89" spans="1:11" ht="12.75">
      <c r="A89" s="83">
        <f ca="1" t="shared" si="5"/>
        <v>74</v>
      </c>
      <c r="B89" s="100" t="s">
        <v>332</v>
      </c>
      <c r="C89" s="95" t="s">
        <v>243</v>
      </c>
      <c r="D89" s="86" t="s">
        <v>843</v>
      </c>
      <c r="E89" s="101" t="s">
        <v>623</v>
      </c>
      <c r="F89" s="102">
        <v>4</v>
      </c>
      <c r="G89" s="107"/>
      <c r="H89" s="89">
        <f t="shared" si="4"/>
        <v>0</v>
      </c>
      <c r="I89" s="90" t="str">
        <f t="shared" si="6"/>
        <v>M</v>
      </c>
      <c r="J89" s="91" t="s">
        <v>635</v>
      </c>
      <c r="K89" s="51"/>
    </row>
    <row r="90" spans="1:11" ht="12.75">
      <c r="A90" s="83">
        <f ca="1" t="shared" si="5"/>
        <v>75</v>
      </c>
      <c r="B90" s="100" t="s">
        <v>333</v>
      </c>
      <c r="C90" s="95" t="s">
        <v>243</v>
      </c>
      <c r="D90" s="86" t="s">
        <v>844</v>
      </c>
      <c r="E90" s="101" t="s">
        <v>623</v>
      </c>
      <c r="F90" s="102">
        <v>9</v>
      </c>
      <c r="G90" s="107"/>
      <c r="H90" s="89">
        <f t="shared" si="4"/>
        <v>0</v>
      </c>
      <c r="I90" s="90" t="str">
        <f t="shared" si="6"/>
        <v>M</v>
      </c>
      <c r="J90" s="91" t="s">
        <v>635</v>
      </c>
      <c r="K90" s="51"/>
    </row>
    <row r="91" spans="1:11" ht="12.75">
      <c r="A91" s="83">
        <f ca="1" t="shared" si="5"/>
        <v>76</v>
      </c>
      <c r="B91" s="100" t="s">
        <v>334</v>
      </c>
      <c r="C91" s="95" t="s">
        <v>243</v>
      </c>
      <c r="D91" s="86" t="s">
        <v>845</v>
      </c>
      <c r="E91" s="101" t="s">
        <v>623</v>
      </c>
      <c r="F91" s="102">
        <v>16</v>
      </c>
      <c r="G91" s="107"/>
      <c r="H91" s="89">
        <f t="shared" si="4"/>
        <v>0</v>
      </c>
      <c r="I91" s="90" t="str">
        <f t="shared" si="6"/>
        <v>M</v>
      </c>
      <c r="J91" s="91" t="s">
        <v>635</v>
      </c>
      <c r="K91" s="51"/>
    </row>
    <row r="92" spans="1:11" ht="12.75">
      <c r="A92" s="83">
        <f ca="1" t="shared" si="5"/>
        <v>77</v>
      </c>
      <c r="B92" s="100" t="s">
        <v>335</v>
      </c>
      <c r="C92" s="95" t="s">
        <v>243</v>
      </c>
      <c r="D92" s="86" t="s">
        <v>846</v>
      </c>
      <c r="E92" s="101" t="s">
        <v>623</v>
      </c>
      <c r="F92" s="102">
        <v>15</v>
      </c>
      <c r="G92" s="107"/>
      <c r="H92" s="89">
        <f t="shared" si="4"/>
        <v>0</v>
      </c>
      <c r="I92" s="90" t="str">
        <f t="shared" si="6"/>
        <v>M</v>
      </c>
      <c r="J92" s="91" t="s">
        <v>635</v>
      </c>
      <c r="K92" s="51"/>
    </row>
    <row r="93" spans="1:11" ht="12.75">
      <c r="A93" s="83">
        <f ca="1" t="shared" si="5"/>
        <v>78</v>
      </c>
      <c r="B93" s="100" t="s">
        <v>336</v>
      </c>
      <c r="C93" s="95" t="s">
        <v>243</v>
      </c>
      <c r="D93" s="86" t="s">
        <v>847</v>
      </c>
      <c r="E93" s="101" t="s">
        <v>623</v>
      </c>
      <c r="F93" s="102">
        <v>4</v>
      </c>
      <c r="G93" s="107"/>
      <c r="H93" s="89">
        <f t="shared" si="4"/>
        <v>0</v>
      </c>
      <c r="I93" s="90" t="str">
        <f t="shared" si="6"/>
        <v>M</v>
      </c>
      <c r="J93" s="91" t="s">
        <v>635</v>
      </c>
      <c r="K93" s="51"/>
    </row>
    <row r="94" spans="1:11" ht="12.75">
      <c r="A94" s="83">
        <f ca="1" t="shared" si="5"/>
        <v>79</v>
      </c>
      <c r="B94" s="100" t="s">
        <v>337</v>
      </c>
      <c r="C94" s="95" t="s">
        <v>243</v>
      </c>
      <c r="D94" s="86" t="s">
        <v>848</v>
      </c>
      <c r="E94" s="101" t="s">
        <v>623</v>
      </c>
      <c r="F94" s="102">
        <v>5</v>
      </c>
      <c r="G94" s="107"/>
      <c r="H94" s="89">
        <f t="shared" si="4"/>
        <v>0</v>
      </c>
      <c r="I94" s="90" t="str">
        <f t="shared" si="6"/>
        <v>M</v>
      </c>
      <c r="J94" s="91" t="s">
        <v>635</v>
      </c>
      <c r="K94" s="51"/>
    </row>
    <row r="95" spans="1:11" ht="24">
      <c r="A95" s="83">
        <f ca="1" t="shared" si="5"/>
        <v>80</v>
      </c>
      <c r="B95" s="100" t="s">
        <v>338</v>
      </c>
      <c r="C95" s="95" t="s">
        <v>243</v>
      </c>
      <c r="D95" s="86" t="s">
        <v>637</v>
      </c>
      <c r="E95" s="101" t="s">
        <v>623</v>
      </c>
      <c r="F95" s="102">
        <v>2</v>
      </c>
      <c r="G95" s="107"/>
      <c r="H95" s="89">
        <f t="shared" si="4"/>
        <v>0</v>
      </c>
      <c r="I95" s="90" t="str">
        <f t="shared" si="6"/>
        <v>M</v>
      </c>
      <c r="J95" s="91" t="s">
        <v>635</v>
      </c>
      <c r="K95" s="51"/>
    </row>
    <row r="96" spans="1:11" ht="12.75">
      <c r="A96" s="83">
        <f ca="1" t="shared" si="5"/>
        <v>81</v>
      </c>
      <c r="B96" s="100" t="s">
        <v>339</v>
      </c>
      <c r="C96" s="95" t="s">
        <v>243</v>
      </c>
      <c r="D96" s="86" t="s">
        <v>849</v>
      </c>
      <c r="E96" s="101" t="s">
        <v>623</v>
      </c>
      <c r="F96" s="102">
        <v>12</v>
      </c>
      <c r="G96" s="107"/>
      <c r="H96" s="89">
        <f t="shared" si="4"/>
        <v>0</v>
      </c>
      <c r="I96" s="90" t="str">
        <f t="shared" si="6"/>
        <v>M</v>
      </c>
      <c r="J96" s="91" t="s">
        <v>635</v>
      </c>
      <c r="K96" s="51"/>
    </row>
    <row r="97" spans="1:11" ht="12.75">
      <c r="A97" s="83">
        <f ca="1" t="shared" si="5"/>
        <v>82</v>
      </c>
      <c r="B97" s="100" t="s">
        <v>340</v>
      </c>
      <c r="C97" s="95"/>
      <c r="D97" s="86" t="s">
        <v>850</v>
      </c>
      <c r="E97" s="101" t="s">
        <v>627</v>
      </c>
      <c r="F97" s="102">
        <v>427.98</v>
      </c>
      <c r="G97" s="107"/>
      <c r="H97" s="89">
        <f t="shared" si="4"/>
        <v>0</v>
      </c>
      <c r="I97" s="90" t="str">
        <f t="shared" si="6"/>
        <v>M</v>
      </c>
      <c r="J97" s="91" t="s">
        <v>635</v>
      </c>
      <c r="K97" s="51"/>
    </row>
    <row r="98" spans="1:11" ht="12.75">
      <c r="A98" s="83">
        <f ca="1" t="shared" si="5"/>
        <v>83</v>
      </c>
      <c r="B98" s="100" t="s">
        <v>341</v>
      </c>
      <c r="C98" s="95"/>
      <c r="D98" s="86" t="s">
        <v>851</v>
      </c>
      <c r="E98" s="101" t="s">
        <v>626</v>
      </c>
      <c r="F98" s="102">
        <v>180.84</v>
      </c>
      <c r="G98" s="107"/>
      <c r="H98" s="89">
        <f t="shared" si="4"/>
        <v>0</v>
      </c>
      <c r="I98" s="90" t="str">
        <f t="shared" si="6"/>
        <v>M</v>
      </c>
      <c r="J98" s="91" t="s">
        <v>635</v>
      </c>
      <c r="K98" s="51"/>
    </row>
    <row r="99" spans="1:11" ht="12.75">
      <c r="A99" s="83">
        <f ca="1" t="shared" si="5"/>
        <v>84</v>
      </c>
      <c r="B99" s="100" t="s">
        <v>342</v>
      </c>
      <c r="C99" s="95"/>
      <c r="D99" s="86" t="s">
        <v>852</v>
      </c>
      <c r="E99" s="101" t="s">
        <v>626</v>
      </c>
      <c r="F99" s="102">
        <v>2418.69</v>
      </c>
      <c r="G99" s="107"/>
      <c r="H99" s="89">
        <f t="shared" si="4"/>
        <v>0</v>
      </c>
      <c r="I99" s="90" t="str">
        <f t="shared" si="6"/>
        <v>M</v>
      </c>
      <c r="J99" s="91" t="s">
        <v>635</v>
      </c>
      <c r="K99" s="51"/>
    </row>
    <row r="100" spans="1:11" ht="12.75">
      <c r="A100" s="83">
        <f ca="1" t="shared" si="5"/>
        <v>85</v>
      </c>
      <c r="B100" s="100" t="s">
        <v>343</v>
      </c>
      <c r="C100" s="95"/>
      <c r="D100" s="86" t="s">
        <v>996</v>
      </c>
      <c r="E100" s="101" t="s">
        <v>626</v>
      </c>
      <c r="F100" s="102">
        <v>4641.92</v>
      </c>
      <c r="G100" s="107"/>
      <c r="H100" s="89">
        <f t="shared" si="4"/>
        <v>0</v>
      </c>
      <c r="I100" s="90" t="str">
        <f t="shared" si="6"/>
        <v>M</v>
      </c>
      <c r="J100" s="91" t="s">
        <v>635</v>
      </c>
      <c r="K100" s="51"/>
    </row>
    <row r="101" spans="1:11" ht="12.75">
      <c r="A101" s="83">
        <f ca="1" t="shared" si="5"/>
        <v>86</v>
      </c>
      <c r="B101" s="100" t="s">
        <v>344</v>
      </c>
      <c r="C101" s="95"/>
      <c r="D101" s="86" t="s">
        <v>853</v>
      </c>
      <c r="E101" s="101" t="s">
        <v>626</v>
      </c>
      <c r="F101" s="102">
        <v>2515.66</v>
      </c>
      <c r="G101" s="107"/>
      <c r="H101" s="89">
        <f t="shared" si="4"/>
        <v>0</v>
      </c>
      <c r="I101" s="90" t="str">
        <f t="shared" si="6"/>
        <v>M</v>
      </c>
      <c r="J101" s="91" t="s">
        <v>635</v>
      </c>
      <c r="K101" s="51"/>
    </row>
    <row r="102" spans="1:11" ht="12.75">
      <c r="A102" s="83">
        <f ca="1" t="shared" si="5"/>
        <v>87</v>
      </c>
      <c r="B102" s="100" t="s">
        <v>345</v>
      </c>
      <c r="C102" s="95" t="s">
        <v>243</v>
      </c>
      <c r="D102" s="86" t="s">
        <v>854</v>
      </c>
      <c r="E102" s="101" t="s">
        <v>626</v>
      </c>
      <c r="F102" s="102">
        <v>1576.83</v>
      </c>
      <c r="G102" s="107"/>
      <c r="H102" s="89">
        <f t="shared" si="4"/>
        <v>0</v>
      </c>
      <c r="I102" s="90" t="str">
        <f t="shared" si="6"/>
        <v>M</v>
      </c>
      <c r="J102" s="91" t="s">
        <v>632</v>
      </c>
      <c r="K102" s="51"/>
    </row>
    <row r="103" spans="1:11" ht="12.75">
      <c r="A103" s="83">
        <f ca="1" t="shared" si="5"/>
        <v>88</v>
      </c>
      <c r="B103" s="100" t="s">
        <v>346</v>
      </c>
      <c r="C103" s="95" t="s">
        <v>243</v>
      </c>
      <c r="D103" s="86" t="s">
        <v>855</v>
      </c>
      <c r="E103" s="101" t="s">
        <v>626</v>
      </c>
      <c r="F103" s="102">
        <v>2015.83</v>
      </c>
      <c r="G103" s="107"/>
      <c r="H103" s="89">
        <f t="shared" si="4"/>
        <v>0</v>
      </c>
      <c r="I103" s="90" t="str">
        <f t="shared" si="6"/>
        <v>M</v>
      </c>
      <c r="J103" s="91" t="s">
        <v>632</v>
      </c>
      <c r="K103" s="51"/>
    </row>
    <row r="104" spans="1:11" ht="12.75">
      <c r="A104" s="83">
        <f ca="1" t="shared" si="5"/>
        <v>89</v>
      </c>
      <c r="B104" s="100" t="s">
        <v>347</v>
      </c>
      <c r="C104" s="95" t="s">
        <v>243</v>
      </c>
      <c r="D104" s="86" t="s">
        <v>856</v>
      </c>
      <c r="E104" s="101" t="s">
        <v>626</v>
      </c>
      <c r="F104" s="102">
        <v>123.5</v>
      </c>
      <c r="G104" s="107"/>
      <c r="H104" s="89">
        <f t="shared" si="4"/>
        <v>0</v>
      </c>
      <c r="I104" s="90" t="str">
        <f t="shared" si="6"/>
        <v>M</v>
      </c>
      <c r="J104" s="91" t="s">
        <v>632</v>
      </c>
      <c r="K104" s="51"/>
    </row>
    <row r="105" spans="1:11" ht="12.75">
      <c r="A105" s="83">
        <f ca="1" t="shared" si="5"/>
        <v>90</v>
      </c>
      <c r="B105" s="100" t="s">
        <v>348</v>
      </c>
      <c r="C105" s="95" t="s">
        <v>243</v>
      </c>
      <c r="D105" s="86" t="s">
        <v>857</v>
      </c>
      <c r="E105" s="101" t="s">
        <v>626</v>
      </c>
      <c r="F105" s="102">
        <v>8056.21</v>
      </c>
      <c r="G105" s="107"/>
      <c r="H105" s="89">
        <f t="shared" si="4"/>
        <v>0</v>
      </c>
      <c r="I105" s="90" t="str">
        <f t="shared" si="6"/>
        <v>M</v>
      </c>
      <c r="J105" s="91" t="s">
        <v>632</v>
      </c>
      <c r="K105" s="51"/>
    </row>
    <row r="106" spans="1:11" ht="12.75">
      <c r="A106" s="83">
        <f ca="1" t="shared" si="5"/>
        <v>91</v>
      </c>
      <c r="B106" s="100" t="s">
        <v>349</v>
      </c>
      <c r="C106" s="95" t="s">
        <v>243</v>
      </c>
      <c r="D106" s="86" t="s">
        <v>858</v>
      </c>
      <c r="E106" s="101" t="s">
        <v>626</v>
      </c>
      <c r="F106" s="102">
        <v>5371.6</v>
      </c>
      <c r="G106" s="107"/>
      <c r="H106" s="89">
        <f t="shared" si="4"/>
        <v>0</v>
      </c>
      <c r="I106" s="90" t="str">
        <f t="shared" si="6"/>
        <v>M</v>
      </c>
      <c r="J106" s="91" t="s">
        <v>632</v>
      </c>
      <c r="K106" s="51"/>
    </row>
    <row r="107" spans="1:11" ht="12.75">
      <c r="A107" s="83">
        <f ca="1" t="shared" si="5"/>
        <v>92</v>
      </c>
      <c r="B107" s="100" t="s">
        <v>350</v>
      </c>
      <c r="C107" s="95" t="s">
        <v>243</v>
      </c>
      <c r="D107" s="86" t="s">
        <v>859</v>
      </c>
      <c r="E107" s="101" t="s">
        <v>626</v>
      </c>
      <c r="F107" s="102">
        <v>36.25</v>
      </c>
      <c r="G107" s="107"/>
      <c r="H107" s="89">
        <f t="shared" si="4"/>
        <v>0</v>
      </c>
      <c r="I107" s="90" t="str">
        <f t="shared" si="6"/>
        <v>M</v>
      </c>
      <c r="J107" s="91" t="s">
        <v>632</v>
      </c>
      <c r="K107" s="51"/>
    </row>
    <row r="108" spans="1:11" ht="12.75">
      <c r="A108" s="83">
        <f ca="1" t="shared" si="5"/>
        <v>93</v>
      </c>
      <c r="B108" s="100" t="s">
        <v>351</v>
      </c>
      <c r="C108" s="95" t="s">
        <v>243</v>
      </c>
      <c r="D108" s="86" t="s">
        <v>860</v>
      </c>
      <c r="E108" s="101" t="s">
        <v>626</v>
      </c>
      <c r="F108" s="102">
        <v>1878.19</v>
      </c>
      <c r="G108" s="107"/>
      <c r="H108" s="89">
        <f t="shared" si="4"/>
        <v>0</v>
      </c>
      <c r="I108" s="90" t="str">
        <f t="shared" si="6"/>
        <v>M</v>
      </c>
      <c r="J108" s="91" t="s">
        <v>632</v>
      </c>
      <c r="K108" s="51"/>
    </row>
    <row r="109" spans="1:11" ht="12.75">
      <c r="A109" s="83">
        <f ca="1" t="shared" si="5"/>
        <v>94</v>
      </c>
      <c r="B109" s="100" t="s">
        <v>352</v>
      </c>
      <c r="C109" s="95" t="s">
        <v>243</v>
      </c>
      <c r="D109" s="86" t="s">
        <v>861</v>
      </c>
      <c r="E109" s="101" t="s">
        <v>626</v>
      </c>
      <c r="F109" s="102">
        <v>681.2</v>
      </c>
      <c r="G109" s="107"/>
      <c r="H109" s="89">
        <f t="shared" si="4"/>
        <v>0</v>
      </c>
      <c r="I109" s="90" t="str">
        <f t="shared" si="6"/>
        <v>M</v>
      </c>
      <c r="J109" s="91" t="s">
        <v>632</v>
      </c>
      <c r="K109" s="51"/>
    </row>
    <row r="110" spans="1:11" ht="12.75">
      <c r="A110" s="83">
        <f ca="1" t="shared" si="5"/>
        <v>95</v>
      </c>
      <c r="B110" s="100" t="s">
        <v>353</v>
      </c>
      <c r="C110" s="95" t="s">
        <v>243</v>
      </c>
      <c r="D110" s="86" t="s">
        <v>862</v>
      </c>
      <c r="E110" s="101" t="s">
        <v>626</v>
      </c>
      <c r="F110" s="102">
        <v>12166.57</v>
      </c>
      <c r="G110" s="107"/>
      <c r="H110" s="89">
        <f t="shared" si="4"/>
        <v>0</v>
      </c>
      <c r="I110" s="90" t="str">
        <f t="shared" si="6"/>
        <v>M</v>
      </c>
      <c r="J110" s="91" t="s">
        <v>632</v>
      </c>
      <c r="K110" s="51"/>
    </row>
    <row r="111" spans="1:11" ht="12.75">
      <c r="A111" s="83">
        <f ca="1" t="shared" si="5"/>
        <v>96</v>
      </c>
      <c r="B111" s="100" t="s">
        <v>354</v>
      </c>
      <c r="C111" s="95" t="s">
        <v>243</v>
      </c>
      <c r="D111" s="86" t="s">
        <v>863</v>
      </c>
      <c r="E111" s="101" t="s">
        <v>626</v>
      </c>
      <c r="F111" s="102">
        <v>1420.46</v>
      </c>
      <c r="G111" s="107"/>
      <c r="H111" s="89">
        <f t="shared" si="4"/>
        <v>0</v>
      </c>
      <c r="I111" s="90" t="str">
        <f t="shared" si="6"/>
        <v>M</v>
      </c>
      <c r="J111" s="91" t="s">
        <v>632</v>
      </c>
      <c r="K111" s="51"/>
    </row>
    <row r="112" spans="1:11" ht="12.75">
      <c r="A112" s="83">
        <f ca="1" t="shared" si="5"/>
        <v>97</v>
      </c>
      <c r="B112" s="100" t="s">
        <v>355</v>
      </c>
      <c r="C112" s="95"/>
      <c r="D112" s="86" t="s">
        <v>864</v>
      </c>
      <c r="E112" s="101" t="s">
        <v>626</v>
      </c>
      <c r="F112" s="102">
        <v>3349.44</v>
      </c>
      <c r="G112" s="107"/>
      <c r="H112" s="89">
        <f t="shared" si="4"/>
        <v>0</v>
      </c>
      <c r="I112" s="90" t="str">
        <f t="shared" si="6"/>
        <v>M</v>
      </c>
      <c r="J112" s="91" t="s">
        <v>632</v>
      </c>
      <c r="K112" s="51"/>
    </row>
    <row r="113" spans="1:11" ht="12.75">
      <c r="A113" s="83">
        <f ca="1" t="shared" si="5"/>
        <v>98</v>
      </c>
      <c r="B113" s="100" t="s">
        <v>356</v>
      </c>
      <c r="C113" s="95"/>
      <c r="D113" s="86" t="s">
        <v>865</v>
      </c>
      <c r="E113" s="101" t="s">
        <v>626</v>
      </c>
      <c r="F113" s="102">
        <v>113.05</v>
      </c>
      <c r="G113" s="107"/>
      <c r="H113" s="89">
        <f t="shared" si="4"/>
        <v>0</v>
      </c>
      <c r="I113" s="90" t="str">
        <f t="shared" si="6"/>
        <v>M</v>
      </c>
      <c r="J113" s="91" t="s">
        <v>632</v>
      </c>
      <c r="K113" s="51"/>
    </row>
    <row r="114" spans="1:11" ht="12.75">
      <c r="A114" s="83">
        <f ca="1" t="shared" si="5"/>
        <v>99</v>
      </c>
      <c r="B114" s="100" t="s">
        <v>357</v>
      </c>
      <c r="C114" s="95"/>
      <c r="D114" s="86" t="s">
        <v>866</v>
      </c>
      <c r="E114" s="101" t="s">
        <v>626</v>
      </c>
      <c r="F114" s="102">
        <v>808.91</v>
      </c>
      <c r="G114" s="107"/>
      <c r="H114" s="89">
        <f t="shared" si="4"/>
        <v>0</v>
      </c>
      <c r="I114" s="90" t="str">
        <f t="shared" si="6"/>
        <v>M</v>
      </c>
      <c r="J114" s="91" t="s">
        <v>634</v>
      </c>
      <c r="K114" s="51"/>
    </row>
    <row r="115" spans="1:11" ht="12.75">
      <c r="A115" s="83">
        <f ca="1" t="shared" si="5"/>
        <v>100</v>
      </c>
      <c r="B115" s="100" t="s">
        <v>358</v>
      </c>
      <c r="C115" s="95"/>
      <c r="D115" s="86" t="s">
        <v>867</v>
      </c>
      <c r="E115" s="101" t="s">
        <v>626</v>
      </c>
      <c r="F115" s="102">
        <v>2259.07</v>
      </c>
      <c r="G115" s="107"/>
      <c r="H115" s="89">
        <f t="shared" si="4"/>
        <v>0</v>
      </c>
      <c r="I115" s="90" t="str">
        <f t="shared" si="6"/>
        <v>M</v>
      </c>
      <c r="J115" s="91" t="s">
        <v>634</v>
      </c>
      <c r="K115" s="51"/>
    </row>
    <row r="116" spans="1:11" ht="12.75">
      <c r="A116" s="83">
        <f ca="1" t="shared" si="5"/>
        <v>101</v>
      </c>
      <c r="B116" s="100" t="s">
        <v>359</v>
      </c>
      <c r="C116" s="95"/>
      <c r="D116" s="86" t="s">
        <v>868</v>
      </c>
      <c r="E116" s="101" t="s">
        <v>626</v>
      </c>
      <c r="F116" s="102">
        <v>2608.45</v>
      </c>
      <c r="G116" s="107"/>
      <c r="H116" s="89">
        <f t="shared" si="4"/>
        <v>0</v>
      </c>
      <c r="I116" s="90" t="str">
        <f t="shared" si="6"/>
        <v>M</v>
      </c>
      <c r="J116" s="91" t="s">
        <v>634</v>
      </c>
      <c r="K116" s="51"/>
    </row>
    <row r="117" spans="1:11" ht="12.75">
      <c r="A117" s="83">
        <f ca="1" t="shared" si="5"/>
        <v>102</v>
      </c>
      <c r="B117" s="100" t="s">
        <v>360</v>
      </c>
      <c r="C117" s="95"/>
      <c r="D117" s="86" t="s">
        <v>869</v>
      </c>
      <c r="E117" s="101" t="s">
        <v>626</v>
      </c>
      <c r="F117" s="102">
        <v>16614.78</v>
      </c>
      <c r="G117" s="107"/>
      <c r="H117" s="89">
        <f t="shared" si="4"/>
        <v>0</v>
      </c>
      <c r="I117" s="90" t="str">
        <f aca="true" t="shared" si="7" ref="I117:I148">IF(E117&lt;&gt;"","M","")</f>
        <v>M</v>
      </c>
      <c r="J117" s="91" t="s">
        <v>634</v>
      </c>
      <c r="K117" s="51"/>
    </row>
    <row r="118" spans="1:11" ht="12.75">
      <c r="A118" s="83">
        <f ca="1" t="shared" si="5"/>
        <v>103</v>
      </c>
      <c r="B118" s="100" t="s">
        <v>361</v>
      </c>
      <c r="C118" s="95"/>
      <c r="D118" s="86" t="s">
        <v>870</v>
      </c>
      <c r="E118" s="101" t="s">
        <v>626</v>
      </c>
      <c r="F118" s="102">
        <v>4344.59</v>
      </c>
      <c r="G118" s="107"/>
      <c r="H118" s="89">
        <f t="shared" si="4"/>
        <v>0</v>
      </c>
      <c r="I118" s="90" t="str">
        <f t="shared" si="7"/>
        <v>M</v>
      </c>
      <c r="J118" s="91" t="s">
        <v>634</v>
      </c>
      <c r="K118" s="51"/>
    </row>
    <row r="119" spans="1:11" ht="12.75">
      <c r="A119" s="83">
        <f ca="1" t="shared" si="5"/>
        <v>104</v>
      </c>
      <c r="B119" s="100" t="s">
        <v>362</v>
      </c>
      <c r="C119" s="95"/>
      <c r="D119" s="86" t="s">
        <v>871</v>
      </c>
      <c r="E119" s="101" t="s">
        <v>627</v>
      </c>
      <c r="F119" s="102">
        <v>290.2</v>
      </c>
      <c r="G119" s="107"/>
      <c r="H119" s="89">
        <f t="shared" si="4"/>
        <v>0</v>
      </c>
      <c r="I119" s="90" t="str">
        <f t="shared" si="7"/>
        <v>M</v>
      </c>
      <c r="J119" s="91" t="s">
        <v>634</v>
      </c>
      <c r="K119" s="51"/>
    </row>
    <row r="120" spans="1:11" ht="12.75">
      <c r="A120" s="83">
        <f ca="1" t="shared" si="5"/>
        <v>105</v>
      </c>
      <c r="B120" s="100" t="s">
        <v>363</v>
      </c>
      <c r="C120" s="95"/>
      <c r="D120" s="86" t="s">
        <v>872</v>
      </c>
      <c r="E120" s="101" t="s">
        <v>627</v>
      </c>
      <c r="F120" s="102">
        <v>412.01</v>
      </c>
      <c r="G120" s="107"/>
      <c r="H120" s="89">
        <f t="shared" si="4"/>
        <v>0</v>
      </c>
      <c r="I120" s="90" t="str">
        <f t="shared" si="7"/>
        <v>M</v>
      </c>
      <c r="J120" s="91" t="s">
        <v>634</v>
      </c>
      <c r="K120" s="51"/>
    </row>
    <row r="121" spans="1:11" ht="12.75">
      <c r="A121" s="83">
        <f ca="1" t="shared" si="5"/>
        <v>106</v>
      </c>
      <c r="B121" s="100" t="s">
        <v>364</v>
      </c>
      <c r="C121" s="95" t="s">
        <v>243</v>
      </c>
      <c r="D121" s="86" t="s">
        <v>873</v>
      </c>
      <c r="E121" s="101" t="s">
        <v>626</v>
      </c>
      <c r="F121" s="102">
        <v>3550.16</v>
      </c>
      <c r="G121" s="107"/>
      <c r="H121" s="89">
        <f t="shared" si="4"/>
        <v>0</v>
      </c>
      <c r="I121" s="90" t="str">
        <f t="shared" si="7"/>
        <v>M</v>
      </c>
      <c r="J121" s="91" t="s">
        <v>635</v>
      </c>
      <c r="K121" s="51"/>
    </row>
    <row r="122" spans="1:11" ht="12.75">
      <c r="A122" s="83">
        <f ca="1" t="shared" si="5"/>
        <v>107</v>
      </c>
      <c r="B122" s="100" t="s">
        <v>365</v>
      </c>
      <c r="C122" s="95"/>
      <c r="D122" s="86" t="s">
        <v>874</v>
      </c>
      <c r="E122" s="101" t="s">
        <v>626</v>
      </c>
      <c r="F122" s="102">
        <v>70.5</v>
      </c>
      <c r="G122" s="107"/>
      <c r="H122" s="89">
        <f t="shared" si="4"/>
        <v>0</v>
      </c>
      <c r="I122" s="90" t="str">
        <f t="shared" si="7"/>
        <v>M</v>
      </c>
      <c r="J122" s="91" t="s">
        <v>635</v>
      </c>
      <c r="K122" s="51"/>
    </row>
    <row r="123" spans="1:11" ht="12.75">
      <c r="A123" s="83">
        <f ca="1" t="shared" si="5"/>
        <v>108</v>
      </c>
      <c r="B123" s="100" t="s">
        <v>366</v>
      </c>
      <c r="C123" s="95"/>
      <c r="D123" s="86" t="s">
        <v>875</v>
      </c>
      <c r="E123" s="101" t="s">
        <v>626</v>
      </c>
      <c r="F123" s="102">
        <v>70.5</v>
      </c>
      <c r="G123" s="107"/>
      <c r="H123" s="89">
        <f t="shared" si="4"/>
        <v>0</v>
      </c>
      <c r="I123" s="90" t="str">
        <f t="shared" si="7"/>
        <v>M</v>
      </c>
      <c r="J123" s="91" t="s">
        <v>635</v>
      </c>
      <c r="K123" s="51"/>
    </row>
    <row r="124" spans="1:11" ht="12.75">
      <c r="A124" s="83">
        <f ca="1" t="shared" si="5"/>
        <v>109</v>
      </c>
      <c r="B124" s="100" t="s">
        <v>367</v>
      </c>
      <c r="C124" s="95" t="s">
        <v>243</v>
      </c>
      <c r="D124" s="86" t="s">
        <v>876</v>
      </c>
      <c r="E124" s="101" t="s">
        <v>626</v>
      </c>
      <c r="F124" s="102">
        <v>2305.31</v>
      </c>
      <c r="G124" s="107"/>
      <c r="H124" s="89">
        <f t="shared" si="4"/>
        <v>0</v>
      </c>
      <c r="I124" s="90" t="str">
        <f t="shared" si="7"/>
        <v>M</v>
      </c>
      <c r="J124" s="91" t="s">
        <v>635</v>
      </c>
      <c r="K124" s="51"/>
    </row>
    <row r="125" spans="1:11" ht="12.75">
      <c r="A125" s="83">
        <f ca="1" t="shared" si="5"/>
        <v>110</v>
      </c>
      <c r="B125" s="100" t="s">
        <v>368</v>
      </c>
      <c r="C125" s="95" t="s">
        <v>243</v>
      </c>
      <c r="D125" s="86" t="s">
        <v>877</v>
      </c>
      <c r="E125" s="101" t="s">
        <v>626</v>
      </c>
      <c r="F125" s="102">
        <v>1878.19</v>
      </c>
      <c r="G125" s="107"/>
      <c r="H125" s="89">
        <f t="shared" si="4"/>
        <v>0</v>
      </c>
      <c r="I125" s="90" t="str">
        <f t="shared" si="7"/>
        <v>M</v>
      </c>
      <c r="J125" s="91" t="s">
        <v>635</v>
      </c>
      <c r="K125" s="51"/>
    </row>
    <row r="126" spans="1:11" ht="12.75">
      <c r="A126" s="83">
        <f ca="1" t="shared" si="5"/>
        <v>111</v>
      </c>
      <c r="B126" s="100" t="s">
        <v>369</v>
      </c>
      <c r="C126" s="95" t="s">
        <v>243</v>
      </c>
      <c r="D126" s="86" t="s">
        <v>878</v>
      </c>
      <c r="E126" s="101" t="s">
        <v>626</v>
      </c>
      <c r="F126" s="102">
        <v>44.92</v>
      </c>
      <c r="G126" s="107"/>
      <c r="H126" s="89">
        <f t="shared" si="4"/>
        <v>0</v>
      </c>
      <c r="I126" s="90" t="str">
        <f t="shared" si="7"/>
        <v>M</v>
      </c>
      <c r="J126" s="91" t="s">
        <v>635</v>
      </c>
      <c r="K126" s="51"/>
    </row>
    <row r="127" spans="1:11" ht="12.75">
      <c r="A127" s="83">
        <f ca="1" t="shared" si="5"/>
        <v>112</v>
      </c>
      <c r="B127" s="100" t="s">
        <v>370</v>
      </c>
      <c r="C127" s="95" t="s">
        <v>243</v>
      </c>
      <c r="D127" s="86" t="s">
        <v>879</v>
      </c>
      <c r="E127" s="101" t="s">
        <v>626</v>
      </c>
      <c r="F127" s="102">
        <v>905.9</v>
      </c>
      <c r="G127" s="107"/>
      <c r="H127" s="89">
        <f t="shared" si="4"/>
        <v>0</v>
      </c>
      <c r="I127" s="90" t="str">
        <f t="shared" si="7"/>
        <v>M</v>
      </c>
      <c r="J127" s="91" t="s">
        <v>635</v>
      </c>
      <c r="K127" s="51"/>
    </row>
    <row r="128" spans="1:11" ht="12.75">
      <c r="A128" s="83">
        <f ca="1" t="shared" si="5"/>
        <v>113</v>
      </c>
      <c r="B128" s="100" t="s">
        <v>371</v>
      </c>
      <c r="C128" s="95" t="s">
        <v>243</v>
      </c>
      <c r="D128" s="86" t="s">
        <v>880</v>
      </c>
      <c r="E128" s="101" t="s">
        <v>626</v>
      </c>
      <c r="F128" s="102">
        <v>2480.32</v>
      </c>
      <c r="G128" s="107"/>
      <c r="H128" s="89">
        <f t="shared" si="4"/>
        <v>0</v>
      </c>
      <c r="I128" s="90" t="str">
        <f t="shared" si="7"/>
        <v>M</v>
      </c>
      <c r="J128" s="91" t="s">
        <v>635</v>
      </c>
      <c r="K128" s="51"/>
    </row>
    <row r="129" spans="1:11" ht="12.75">
      <c r="A129" s="83">
        <f ca="1" t="shared" si="5"/>
        <v>114</v>
      </c>
      <c r="B129" s="100" t="s">
        <v>372</v>
      </c>
      <c r="C129" s="95" t="s">
        <v>243</v>
      </c>
      <c r="D129" s="86" t="s">
        <v>881</v>
      </c>
      <c r="E129" s="101" t="s">
        <v>626</v>
      </c>
      <c r="F129" s="102">
        <v>650.5</v>
      </c>
      <c r="G129" s="107"/>
      <c r="H129" s="89">
        <f t="shared" si="4"/>
        <v>0</v>
      </c>
      <c r="I129" s="90" t="str">
        <f t="shared" si="7"/>
        <v>M</v>
      </c>
      <c r="J129" s="91" t="s">
        <v>635</v>
      </c>
      <c r="K129" s="51"/>
    </row>
    <row r="130" spans="1:11" ht="12.75">
      <c r="A130" s="83">
        <f ca="1" t="shared" si="5"/>
        <v>115</v>
      </c>
      <c r="B130" s="100" t="s">
        <v>373</v>
      </c>
      <c r="C130" s="95" t="s">
        <v>243</v>
      </c>
      <c r="D130" s="86" t="s">
        <v>882</v>
      </c>
      <c r="E130" s="101" t="s">
        <v>626</v>
      </c>
      <c r="F130" s="102">
        <v>1377.05</v>
      </c>
      <c r="G130" s="107"/>
      <c r="H130" s="89">
        <f t="shared" si="4"/>
        <v>0</v>
      </c>
      <c r="I130" s="90" t="str">
        <f t="shared" si="7"/>
        <v>M</v>
      </c>
      <c r="J130" s="91" t="s">
        <v>635</v>
      </c>
      <c r="K130" s="51"/>
    </row>
    <row r="131" spans="1:11" ht="24">
      <c r="A131" s="83">
        <f ca="1" t="shared" si="5"/>
        <v>116</v>
      </c>
      <c r="B131" s="100" t="s">
        <v>374</v>
      </c>
      <c r="C131" s="95" t="s">
        <v>243</v>
      </c>
      <c r="D131" s="86" t="s">
        <v>883</v>
      </c>
      <c r="E131" s="101" t="s">
        <v>626</v>
      </c>
      <c r="F131" s="102">
        <v>55.22</v>
      </c>
      <c r="G131" s="107"/>
      <c r="H131" s="89">
        <f t="shared" si="4"/>
        <v>0</v>
      </c>
      <c r="I131" s="90" t="str">
        <f t="shared" si="7"/>
        <v>M</v>
      </c>
      <c r="J131" s="91" t="s">
        <v>635</v>
      </c>
      <c r="K131" s="51"/>
    </row>
    <row r="132" spans="1:11" ht="12.75">
      <c r="A132" s="83">
        <f ca="1" t="shared" si="5"/>
        <v>117</v>
      </c>
      <c r="B132" s="100" t="s">
        <v>375</v>
      </c>
      <c r="C132" s="95" t="s">
        <v>243</v>
      </c>
      <c r="D132" s="86" t="s">
        <v>884</v>
      </c>
      <c r="E132" s="101" t="s">
        <v>626</v>
      </c>
      <c r="F132" s="102">
        <v>407.57</v>
      </c>
      <c r="G132" s="107"/>
      <c r="H132" s="89">
        <f t="shared" si="4"/>
        <v>0</v>
      </c>
      <c r="I132" s="90" t="str">
        <f t="shared" si="7"/>
        <v>M</v>
      </c>
      <c r="J132" s="91" t="s">
        <v>635</v>
      </c>
      <c r="K132" s="51"/>
    </row>
    <row r="133" spans="1:11" ht="24">
      <c r="A133" s="83">
        <f ca="1" t="shared" si="5"/>
        <v>118</v>
      </c>
      <c r="B133" s="100" t="s">
        <v>376</v>
      </c>
      <c r="C133" s="95" t="s">
        <v>243</v>
      </c>
      <c r="D133" s="86" t="s">
        <v>885</v>
      </c>
      <c r="E133" s="101" t="s">
        <v>626</v>
      </c>
      <c r="F133" s="102">
        <v>1575</v>
      </c>
      <c r="G133" s="107"/>
      <c r="H133" s="89">
        <f t="shared" si="4"/>
        <v>0</v>
      </c>
      <c r="I133" s="90" t="str">
        <f t="shared" si="7"/>
        <v>M</v>
      </c>
      <c r="J133" s="91" t="s">
        <v>635</v>
      </c>
      <c r="K133" s="51"/>
    </row>
    <row r="134" spans="1:11" ht="12.75">
      <c r="A134" s="83">
        <f ca="1" t="shared" si="5"/>
        <v>119</v>
      </c>
      <c r="B134" s="100" t="s">
        <v>377</v>
      </c>
      <c r="C134" s="95" t="s">
        <v>243</v>
      </c>
      <c r="D134" s="86" t="s">
        <v>886</v>
      </c>
      <c r="E134" s="101" t="s">
        <v>626</v>
      </c>
      <c r="F134" s="102">
        <v>334.64</v>
      </c>
      <c r="G134" s="107"/>
      <c r="H134" s="89">
        <f t="shared" si="4"/>
        <v>0</v>
      </c>
      <c r="I134" s="90" t="str">
        <f t="shared" si="7"/>
        <v>M</v>
      </c>
      <c r="J134" s="91" t="s">
        <v>635</v>
      </c>
      <c r="K134" s="51"/>
    </row>
    <row r="135" spans="1:11" ht="12.75">
      <c r="A135" s="83">
        <f ca="1" t="shared" si="5"/>
        <v>120</v>
      </c>
      <c r="B135" s="100" t="s">
        <v>378</v>
      </c>
      <c r="C135" s="95" t="s">
        <v>243</v>
      </c>
      <c r="D135" s="86" t="s">
        <v>887</v>
      </c>
      <c r="E135" s="101" t="s">
        <v>626</v>
      </c>
      <c r="F135" s="102">
        <v>1523.01</v>
      </c>
      <c r="G135" s="107"/>
      <c r="H135" s="89">
        <f t="shared" si="4"/>
        <v>0</v>
      </c>
      <c r="I135" s="90" t="str">
        <f t="shared" si="7"/>
        <v>M</v>
      </c>
      <c r="J135" s="91" t="s">
        <v>635</v>
      </c>
      <c r="K135" s="51"/>
    </row>
    <row r="136" spans="1:11" ht="12.75">
      <c r="A136" s="83">
        <f ca="1" t="shared" si="5"/>
        <v>121</v>
      </c>
      <c r="B136" s="100" t="s">
        <v>379</v>
      </c>
      <c r="C136" s="95"/>
      <c r="D136" s="86" t="s">
        <v>888</v>
      </c>
      <c r="E136" s="101" t="s">
        <v>626</v>
      </c>
      <c r="F136" s="102">
        <v>522.81</v>
      </c>
      <c r="G136" s="107"/>
      <c r="H136" s="89">
        <f t="shared" si="4"/>
        <v>0</v>
      </c>
      <c r="I136" s="90" t="str">
        <f t="shared" si="7"/>
        <v>M</v>
      </c>
      <c r="J136" s="91" t="s">
        <v>635</v>
      </c>
      <c r="K136" s="51"/>
    </row>
    <row r="137" spans="1:11" ht="12.75">
      <c r="A137" s="83">
        <f ca="1" t="shared" si="5"/>
        <v>122</v>
      </c>
      <c r="B137" s="100" t="s">
        <v>380</v>
      </c>
      <c r="C137" s="95"/>
      <c r="D137" s="86" t="s">
        <v>889</v>
      </c>
      <c r="E137" s="101" t="s">
        <v>626</v>
      </c>
      <c r="F137" s="102">
        <v>11732.56</v>
      </c>
      <c r="G137" s="107"/>
      <c r="H137" s="89">
        <f t="shared" si="4"/>
        <v>0</v>
      </c>
      <c r="I137" s="90" t="str">
        <f t="shared" si="7"/>
        <v>M</v>
      </c>
      <c r="J137" s="91" t="s">
        <v>635</v>
      </c>
      <c r="K137" s="51"/>
    </row>
    <row r="138" spans="1:11" ht="12.75">
      <c r="A138" s="83">
        <f ca="1" t="shared" si="5"/>
        <v>123</v>
      </c>
      <c r="B138" s="100" t="s">
        <v>381</v>
      </c>
      <c r="C138" s="95"/>
      <c r="D138" s="86" t="s">
        <v>890</v>
      </c>
      <c r="E138" s="101" t="s">
        <v>626</v>
      </c>
      <c r="F138" s="102">
        <v>304.35</v>
      </c>
      <c r="G138" s="107"/>
      <c r="H138" s="89">
        <f t="shared" si="4"/>
        <v>0</v>
      </c>
      <c r="I138" s="90" t="str">
        <f t="shared" si="7"/>
        <v>M</v>
      </c>
      <c r="J138" s="91" t="s">
        <v>635</v>
      </c>
      <c r="K138" s="51"/>
    </row>
    <row r="139" spans="1:11" ht="12.75">
      <c r="A139" s="83">
        <f ca="1" t="shared" si="5"/>
        <v>124</v>
      </c>
      <c r="B139" s="100" t="s">
        <v>382</v>
      </c>
      <c r="C139" s="95" t="s">
        <v>243</v>
      </c>
      <c r="D139" s="86" t="s">
        <v>891</v>
      </c>
      <c r="E139" s="101" t="s">
        <v>627</v>
      </c>
      <c r="F139" s="102">
        <v>9505.85</v>
      </c>
      <c r="G139" s="107"/>
      <c r="H139" s="89">
        <f t="shared" si="4"/>
        <v>0</v>
      </c>
      <c r="I139" s="90" t="str">
        <f t="shared" si="7"/>
        <v>M</v>
      </c>
      <c r="J139" s="91" t="s">
        <v>635</v>
      </c>
      <c r="K139" s="51"/>
    </row>
    <row r="140" spans="1:11" ht="12.75">
      <c r="A140" s="83">
        <f ca="1" t="shared" si="5"/>
        <v>125</v>
      </c>
      <c r="B140" s="100" t="s">
        <v>383</v>
      </c>
      <c r="C140" s="95" t="s">
        <v>243</v>
      </c>
      <c r="D140" s="86" t="s">
        <v>892</v>
      </c>
      <c r="E140" s="101" t="s">
        <v>627</v>
      </c>
      <c r="F140" s="102">
        <v>8565.95</v>
      </c>
      <c r="G140" s="107"/>
      <c r="H140" s="89">
        <f t="shared" si="4"/>
        <v>0</v>
      </c>
      <c r="I140" s="90" t="str">
        <f t="shared" si="7"/>
        <v>M</v>
      </c>
      <c r="J140" s="91" t="s">
        <v>635</v>
      </c>
      <c r="K140" s="51"/>
    </row>
    <row r="141" spans="1:11" ht="12.75">
      <c r="A141" s="83">
        <f ca="1" t="shared" si="5"/>
        <v>126</v>
      </c>
      <c r="B141" s="100" t="s">
        <v>384</v>
      </c>
      <c r="C141" s="95" t="s">
        <v>243</v>
      </c>
      <c r="D141" s="86" t="s">
        <v>638</v>
      </c>
      <c r="E141" s="101" t="s">
        <v>627</v>
      </c>
      <c r="F141" s="102">
        <v>522.81</v>
      </c>
      <c r="G141" s="107"/>
      <c r="H141" s="89">
        <f t="shared" si="4"/>
        <v>0</v>
      </c>
      <c r="I141" s="90" t="str">
        <f t="shared" si="7"/>
        <v>M</v>
      </c>
      <c r="J141" s="91" t="s">
        <v>635</v>
      </c>
      <c r="K141" s="51"/>
    </row>
    <row r="142" spans="1:11" ht="12.75">
      <c r="A142" s="83">
        <f ca="1" t="shared" si="5"/>
        <v>127</v>
      </c>
      <c r="B142" s="100" t="s">
        <v>385</v>
      </c>
      <c r="C142" s="95"/>
      <c r="D142" s="86" t="s">
        <v>893</v>
      </c>
      <c r="E142" s="101" t="s">
        <v>626</v>
      </c>
      <c r="F142" s="102">
        <v>4701.94</v>
      </c>
      <c r="G142" s="107"/>
      <c r="H142" s="89">
        <f t="shared" si="4"/>
        <v>0</v>
      </c>
      <c r="I142" s="90" t="str">
        <f t="shared" si="7"/>
        <v>M</v>
      </c>
      <c r="J142" s="91" t="s">
        <v>635</v>
      </c>
      <c r="K142" s="51"/>
    </row>
    <row r="143" spans="1:11" ht="12.75">
      <c r="A143" s="83">
        <f ca="1" t="shared" si="5"/>
        <v>128</v>
      </c>
      <c r="B143" s="100" t="s">
        <v>386</v>
      </c>
      <c r="C143" s="95"/>
      <c r="D143" s="86" t="s">
        <v>894</v>
      </c>
      <c r="E143" s="101" t="s">
        <v>626</v>
      </c>
      <c r="F143" s="102">
        <v>9403.88</v>
      </c>
      <c r="G143" s="107"/>
      <c r="H143" s="89">
        <f t="shared" si="4"/>
        <v>0</v>
      </c>
      <c r="I143" s="90" t="str">
        <f t="shared" si="7"/>
        <v>M</v>
      </c>
      <c r="J143" s="91" t="s">
        <v>635</v>
      </c>
      <c r="K143" s="51"/>
    </row>
    <row r="144" spans="1:11" ht="12.75">
      <c r="A144" s="83">
        <f ca="1" t="shared" si="5"/>
        <v>129</v>
      </c>
      <c r="B144" s="100" t="s">
        <v>387</v>
      </c>
      <c r="C144" s="95"/>
      <c r="D144" s="86" t="s">
        <v>895</v>
      </c>
      <c r="E144" s="101" t="s">
        <v>626</v>
      </c>
      <c r="F144" s="102">
        <v>55.74</v>
      </c>
      <c r="G144" s="107"/>
      <c r="H144" s="89">
        <f aca="true" t="shared" si="8" ref="H144:H207">+IF(AND(F144="",G144=""),"",ROUND(F144*G144,2))</f>
        <v>0</v>
      </c>
      <c r="I144" s="90" t="str">
        <f t="shared" si="7"/>
        <v>M</v>
      </c>
      <c r="J144" s="91" t="s">
        <v>635</v>
      </c>
      <c r="K144" s="51"/>
    </row>
    <row r="145" spans="1:11" ht="24">
      <c r="A145" s="83">
        <f aca="true" ca="1" t="shared" si="9" ref="A145:A208">+IF(NOT(ISBLANK(INDIRECT("e"&amp;ROW()))),MAX(INDIRECT("a$16:A"&amp;ROW()-1))+1,"")</f>
        <v>130</v>
      </c>
      <c r="B145" s="100" t="s">
        <v>388</v>
      </c>
      <c r="C145" s="95"/>
      <c r="D145" s="86" t="s">
        <v>896</v>
      </c>
      <c r="E145" s="101" t="s">
        <v>626</v>
      </c>
      <c r="F145" s="102">
        <v>1030.53</v>
      </c>
      <c r="G145" s="107"/>
      <c r="H145" s="89">
        <f t="shared" si="8"/>
        <v>0</v>
      </c>
      <c r="I145" s="90" t="str">
        <f t="shared" si="7"/>
        <v>M</v>
      </c>
      <c r="J145" s="91" t="s">
        <v>634</v>
      </c>
      <c r="K145" s="51"/>
    </row>
    <row r="146" spans="1:11" ht="12.75">
      <c r="A146" s="83">
        <f ca="1" t="shared" si="9"/>
        <v>131</v>
      </c>
      <c r="B146" s="100" t="s">
        <v>389</v>
      </c>
      <c r="C146" s="95"/>
      <c r="D146" s="86" t="s">
        <v>897</v>
      </c>
      <c r="E146" s="101" t="s">
        <v>626</v>
      </c>
      <c r="F146" s="102">
        <v>1698.12</v>
      </c>
      <c r="G146" s="107"/>
      <c r="H146" s="89">
        <f t="shared" si="8"/>
        <v>0</v>
      </c>
      <c r="I146" s="90" t="str">
        <f t="shared" si="7"/>
        <v>M</v>
      </c>
      <c r="J146" s="91" t="s">
        <v>634</v>
      </c>
      <c r="K146" s="51"/>
    </row>
    <row r="147" spans="1:11" ht="12.75">
      <c r="A147" s="83">
        <f ca="1" t="shared" si="9"/>
        <v>132</v>
      </c>
      <c r="B147" s="100" t="s">
        <v>390</v>
      </c>
      <c r="C147" s="95"/>
      <c r="D147" s="86" t="s">
        <v>898</v>
      </c>
      <c r="E147" s="101" t="s">
        <v>626</v>
      </c>
      <c r="F147" s="102">
        <v>1423.76</v>
      </c>
      <c r="G147" s="107"/>
      <c r="H147" s="89">
        <f t="shared" si="8"/>
        <v>0</v>
      </c>
      <c r="I147" s="90" t="str">
        <f t="shared" si="7"/>
        <v>M</v>
      </c>
      <c r="J147" s="91" t="s">
        <v>632</v>
      </c>
      <c r="K147" s="51"/>
    </row>
    <row r="148" spans="1:11" ht="12.75">
      <c r="A148" s="83">
        <f ca="1" t="shared" si="9"/>
        <v>133</v>
      </c>
      <c r="B148" s="100" t="s">
        <v>391</v>
      </c>
      <c r="C148" s="95"/>
      <c r="D148" s="86" t="s">
        <v>899</v>
      </c>
      <c r="E148" s="101" t="s">
        <v>626</v>
      </c>
      <c r="F148" s="102">
        <v>594.27</v>
      </c>
      <c r="G148" s="107"/>
      <c r="H148" s="89">
        <f t="shared" si="8"/>
        <v>0</v>
      </c>
      <c r="I148" s="90" t="str">
        <f t="shared" si="7"/>
        <v>M</v>
      </c>
      <c r="J148" s="91" t="s">
        <v>632</v>
      </c>
      <c r="K148" s="51"/>
    </row>
    <row r="149" spans="1:11" ht="12.75">
      <c r="A149" s="83">
        <f ca="1" t="shared" si="9"/>
        <v>134</v>
      </c>
      <c r="B149" s="100" t="s">
        <v>392</v>
      </c>
      <c r="C149" s="95"/>
      <c r="D149" s="86" t="s">
        <v>900</v>
      </c>
      <c r="E149" s="101" t="s">
        <v>626</v>
      </c>
      <c r="F149" s="102">
        <v>1327.01</v>
      </c>
      <c r="G149" s="107"/>
      <c r="H149" s="89">
        <f t="shared" si="8"/>
        <v>0</v>
      </c>
      <c r="I149" s="90" t="str">
        <f aca="true" t="shared" si="10" ref="I149:I180">IF(E149&lt;&gt;"","M","")</f>
        <v>M</v>
      </c>
      <c r="J149" s="91" t="s">
        <v>632</v>
      </c>
      <c r="K149" s="51"/>
    </row>
    <row r="150" spans="1:11" ht="12.75">
      <c r="A150" s="83">
        <f ca="1" t="shared" si="9"/>
        <v>135</v>
      </c>
      <c r="B150" s="100" t="s">
        <v>393</v>
      </c>
      <c r="C150" s="95"/>
      <c r="D150" s="86" t="s">
        <v>901</v>
      </c>
      <c r="E150" s="101" t="s">
        <v>624</v>
      </c>
      <c r="F150" s="102">
        <v>4.17</v>
      </c>
      <c r="G150" s="107"/>
      <c r="H150" s="89">
        <f t="shared" si="8"/>
        <v>0</v>
      </c>
      <c r="I150" s="90" t="str">
        <f t="shared" si="10"/>
        <v>M</v>
      </c>
      <c r="J150" s="91" t="s">
        <v>632</v>
      </c>
      <c r="K150" s="51"/>
    </row>
    <row r="151" spans="1:11" ht="12.75">
      <c r="A151" s="83">
        <f ca="1" t="shared" si="9"/>
        <v>136</v>
      </c>
      <c r="B151" s="100" t="s">
        <v>394</v>
      </c>
      <c r="C151" s="95"/>
      <c r="D151" s="86" t="s">
        <v>902</v>
      </c>
      <c r="E151" s="101" t="s">
        <v>984</v>
      </c>
      <c r="F151" s="102">
        <v>21</v>
      </c>
      <c r="G151" s="107"/>
      <c r="H151" s="89">
        <f t="shared" si="8"/>
        <v>0</v>
      </c>
      <c r="I151" s="90" t="str">
        <f t="shared" si="10"/>
        <v>M</v>
      </c>
      <c r="J151" s="91" t="s">
        <v>632</v>
      </c>
      <c r="K151" s="51"/>
    </row>
    <row r="152" spans="1:11" ht="12.75">
      <c r="A152" s="83">
        <f ca="1" t="shared" si="9"/>
        <v>137</v>
      </c>
      <c r="B152" s="100" t="s">
        <v>395</v>
      </c>
      <c r="C152" s="95"/>
      <c r="D152" s="86" t="s">
        <v>903</v>
      </c>
      <c r="E152" s="101" t="s">
        <v>625</v>
      </c>
      <c r="F152" s="102">
        <v>480</v>
      </c>
      <c r="G152" s="107"/>
      <c r="H152" s="89">
        <f t="shared" si="8"/>
        <v>0</v>
      </c>
      <c r="I152" s="90" t="str">
        <f t="shared" si="10"/>
        <v>M</v>
      </c>
      <c r="J152" s="91" t="s">
        <v>632</v>
      </c>
      <c r="K152" s="51"/>
    </row>
    <row r="153" spans="1:11" ht="12.75">
      <c r="A153" s="83">
        <f ca="1" t="shared" si="9"/>
        <v>138</v>
      </c>
      <c r="B153" s="92" t="s">
        <v>396</v>
      </c>
      <c r="C153" s="95"/>
      <c r="D153" s="86" t="s">
        <v>904</v>
      </c>
      <c r="E153" s="101" t="s">
        <v>624</v>
      </c>
      <c r="F153" s="102">
        <v>331.43</v>
      </c>
      <c r="G153" s="107"/>
      <c r="H153" s="89">
        <f t="shared" si="8"/>
        <v>0</v>
      </c>
      <c r="I153" s="90" t="str">
        <f t="shared" si="10"/>
        <v>M</v>
      </c>
      <c r="J153" s="91" t="s">
        <v>632</v>
      </c>
      <c r="K153" s="51"/>
    </row>
    <row r="154" spans="1:11" ht="12.75">
      <c r="A154" s="83">
        <f ca="1" t="shared" si="9"/>
        <v>139</v>
      </c>
      <c r="B154" s="100" t="s">
        <v>397</v>
      </c>
      <c r="C154" s="95"/>
      <c r="D154" s="86" t="s">
        <v>905</v>
      </c>
      <c r="E154" s="101" t="s">
        <v>624</v>
      </c>
      <c r="F154" s="102">
        <v>65.48</v>
      </c>
      <c r="G154" s="107"/>
      <c r="H154" s="89">
        <f t="shared" si="8"/>
        <v>0</v>
      </c>
      <c r="I154" s="90" t="str">
        <f t="shared" si="10"/>
        <v>M</v>
      </c>
      <c r="J154" s="91" t="s">
        <v>632</v>
      </c>
      <c r="K154" s="51"/>
    </row>
    <row r="155" spans="1:11" ht="12.75">
      <c r="A155" s="83">
        <f ca="1" t="shared" si="9"/>
        <v>140</v>
      </c>
      <c r="B155" s="100" t="s">
        <v>398</v>
      </c>
      <c r="C155" s="95"/>
      <c r="D155" s="86" t="s">
        <v>906</v>
      </c>
      <c r="E155" s="101" t="s">
        <v>626</v>
      </c>
      <c r="F155" s="102">
        <v>1896.17</v>
      </c>
      <c r="G155" s="107"/>
      <c r="H155" s="89">
        <f t="shared" si="8"/>
        <v>0</v>
      </c>
      <c r="I155" s="90" t="str">
        <f t="shared" si="10"/>
        <v>M</v>
      </c>
      <c r="J155" s="91" t="s">
        <v>632</v>
      </c>
      <c r="K155" s="51"/>
    </row>
    <row r="156" spans="1:11" ht="12.75">
      <c r="A156" s="83">
        <f ca="1" t="shared" si="9"/>
        <v>141</v>
      </c>
      <c r="B156" s="100" t="s">
        <v>399</v>
      </c>
      <c r="C156" s="95" t="s">
        <v>243</v>
      </c>
      <c r="D156" s="86" t="s">
        <v>907</v>
      </c>
      <c r="E156" s="101" t="s">
        <v>626</v>
      </c>
      <c r="F156" s="102">
        <v>26.21</v>
      </c>
      <c r="G156" s="107"/>
      <c r="H156" s="89">
        <f t="shared" si="8"/>
        <v>0</v>
      </c>
      <c r="I156" s="90" t="str">
        <f t="shared" si="10"/>
        <v>M</v>
      </c>
      <c r="J156" s="91" t="s">
        <v>633</v>
      </c>
      <c r="K156" s="51"/>
    </row>
    <row r="157" spans="1:11" ht="12.75">
      <c r="A157" s="83">
        <f ca="1" t="shared" si="9"/>
        <v>142</v>
      </c>
      <c r="B157" s="100" t="s">
        <v>400</v>
      </c>
      <c r="C157" s="95"/>
      <c r="D157" s="86" t="s">
        <v>908</v>
      </c>
      <c r="E157" s="101" t="s">
        <v>624</v>
      </c>
      <c r="F157" s="102">
        <v>293.81</v>
      </c>
      <c r="G157" s="107"/>
      <c r="H157" s="89">
        <f t="shared" si="8"/>
        <v>0</v>
      </c>
      <c r="I157" s="90" t="str">
        <f t="shared" si="10"/>
        <v>M</v>
      </c>
      <c r="J157" s="91" t="s">
        <v>633</v>
      </c>
      <c r="K157" s="51"/>
    </row>
    <row r="158" spans="1:11" ht="12.75">
      <c r="A158" s="83">
        <f ca="1" t="shared" si="9"/>
        <v>143</v>
      </c>
      <c r="B158" s="100" t="s">
        <v>401</v>
      </c>
      <c r="C158" s="95"/>
      <c r="D158" s="86" t="s">
        <v>909</v>
      </c>
      <c r="E158" s="101" t="s">
        <v>626</v>
      </c>
      <c r="F158" s="102">
        <v>293.81</v>
      </c>
      <c r="G158" s="107"/>
      <c r="H158" s="89">
        <f t="shared" si="8"/>
        <v>0</v>
      </c>
      <c r="I158" s="90" t="str">
        <f t="shared" si="10"/>
        <v>M</v>
      </c>
      <c r="J158" s="91" t="s">
        <v>633</v>
      </c>
      <c r="K158" s="51"/>
    </row>
    <row r="159" spans="1:11" ht="12.75">
      <c r="A159" s="83">
        <f ca="1" t="shared" si="9"/>
        <v>144</v>
      </c>
      <c r="B159" s="100" t="s">
        <v>402</v>
      </c>
      <c r="C159" s="95"/>
      <c r="D159" s="86" t="s">
        <v>910</v>
      </c>
      <c r="E159" s="101" t="s">
        <v>628</v>
      </c>
      <c r="F159" s="102">
        <v>8</v>
      </c>
      <c r="G159" s="107"/>
      <c r="H159" s="89">
        <f t="shared" si="8"/>
        <v>0</v>
      </c>
      <c r="I159" s="90" t="str">
        <f t="shared" si="10"/>
        <v>M</v>
      </c>
      <c r="J159" s="91" t="s">
        <v>633</v>
      </c>
      <c r="K159" s="51"/>
    </row>
    <row r="160" spans="1:11" ht="12.75">
      <c r="A160" s="83">
        <f ca="1" t="shared" si="9"/>
        <v>145</v>
      </c>
      <c r="B160" s="100" t="s">
        <v>403</v>
      </c>
      <c r="C160" s="95"/>
      <c r="D160" s="86" t="s">
        <v>911</v>
      </c>
      <c r="E160" s="101" t="s">
        <v>626</v>
      </c>
      <c r="F160" s="102">
        <v>141.65</v>
      </c>
      <c r="G160" s="107"/>
      <c r="H160" s="89">
        <f t="shared" si="8"/>
        <v>0</v>
      </c>
      <c r="I160" s="90" t="str">
        <f t="shared" si="10"/>
        <v>M</v>
      </c>
      <c r="J160" s="91" t="s">
        <v>632</v>
      </c>
      <c r="K160" s="51"/>
    </row>
    <row r="161" spans="1:11" ht="12.75">
      <c r="A161" s="83">
        <f ca="1" t="shared" si="9"/>
        <v>146</v>
      </c>
      <c r="B161" s="100" t="s">
        <v>404</v>
      </c>
      <c r="C161" s="95"/>
      <c r="D161" s="86" t="s">
        <v>912</v>
      </c>
      <c r="E161" s="101" t="s">
        <v>626</v>
      </c>
      <c r="F161" s="102">
        <v>1317.8</v>
      </c>
      <c r="G161" s="107"/>
      <c r="H161" s="89">
        <f t="shared" si="8"/>
        <v>0</v>
      </c>
      <c r="I161" s="90" t="str">
        <f t="shared" si="10"/>
        <v>M</v>
      </c>
      <c r="J161" s="91" t="s">
        <v>632</v>
      </c>
      <c r="K161" s="51"/>
    </row>
    <row r="162" spans="1:11" ht="12.75">
      <c r="A162" s="83">
        <f ca="1" t="shared" si="9"/>
        <v>147</v>
      </c>
      <c r="B162" s="100" t="s">
        <v>405</v>
      </c>
      <c r="C162" s="95"/>
      <c r="D162" s="86" t="s">
        <v>913</v>
      </c>
      <c r="E162" s="101" t="s">
        <v>626</v>
      </c>
      <c r="F162" s="102">
        <v>141.65</v>
      </c>
      <c r="G162" s="107"/>
      <c r="H162" s="89">
        <f t="shared" si="8"/>
        <v>0</v>
      </c>
      <c r="I162" s="90" t="str">
        <f t="shared" si="10"/>
        <v>M</v>
      </c>
      <c r="J162" s="91" t="s">
        <v>632</v>
      </c>
      <c r="K162" s="51"/>
    </row>
    <row r="163" spans="1:11" ht="12.75">
      <c r="A163" s="83">
        <f ca="1" t="shared" si="9"/>
        <v>148</v>
      </c>
      <c r="B163" s="100" t="s">
        <v>406</v>
      </c>
      <c r="C163" s="95"/>
      <c r="D163" s="86" t="s">
        <v>914</v>
      </c>
      <c r="E163" s="101" t="s">
        <v>626</v>
      </c>
      <c r="F163" s="102">
        <v>1317.8</v>
      </c>
      <c r="G163" s="107"/>
      <c r="H163" s="89">
        <f t="shared" si="8"/>
        <v>0</v>
      </c>
      <c r="I163" s="90" t="str">
        <f t="shared" si="10"/>
        <v>M</v>
      </c>
      <c r="J163" s="91" t="s">
        <v>632</v>
      </c>
      <c r="K163" s="51"/>
    </row>
    <row r="164" spans="1:11" ht="12.75">
      <c r="A164" s="83">
        <f ca="1" t="shared" si="9"/>
        <v>149</v>
      </c>
      <c r="B164" s="100" t="s">
        <v>407</v>
      </c>
      <c r="C164" s="95"/>
      <c r="D164" s="86" t="s">
        <v>915</v>
      </c>
      <c r="E164" s="101" t="s">
        <v>984</v>
      </c>
      <c r="F164" s="102">
        <v>10</v>
      </c>
      <c r="G164" s="107"/>
      <c r="H164" s="89">
        <f t="shared" si="8"/>
        <v>0</v>
      </c>
      <c r="I164" s="90" t="str">
        <f t="shared" si="10"/>
        <v>M</v>
      </c>
      <c r="J164" s="91" t="s">
        <v>632</v>
      </c>
      <c r="K164" s="51"/>
    </row>
    <row r="165" spans="1:11" ht="12.75">
      <c r="A165" s="83">
        <f ca="1" t="shared" si="9"/>
        <v>150</v>
      </c>
      <c r="B165" s="100" t="s">
        <v>408</v>
      </c>
      <c r="C165" s="95"/>
      <c r="D165" s="86" t="s">
        <v>916</v>
      </c>
      <c r="E165" s="101" t="s">
        <v>984</v>
      </c>
      <c r="F165" s="102">
        <v>10</v>
      </c>
      <c r="G165" s="107"/>
      <c r="H165" s="89">
        <f t="shared" si="8"/>
        <v>0</v>
      </c>
      <c r="I165" s="90" t="str">
        <f t="shared" si="10"/>
        <v>M</v>
      </c>
      <c r="J165" s="91" t="s">
        <v>632</v>
      </c>
      <c r="K165" s="51"/>
    </row>
    <row r="166" spans="1:11" ht="12.75">
      <c r="A166" s="83">
        <f ca="1" t="shared" si="9"/>
        <v>151</v>
      </c>
      <c r="B166" s="100" t="s">
        <v>409</v>
      </c>
      <c r="C166" s="95"/>
      <c r="D166" s="86" t="s">
        <v>917</v>
      </c>
      <c r="E166" s="101" t="s">
        <v>626</v>
      </c>
      <c r="F166" s="102">
        <v>1317.8</v>
      </c>
      <c r="G166" s="107"/>
      <c r="H166" s="89">
        <f t="shared" si="8"/>
        <v>0</v>
      </c>
      <c r="I166" s="90" t="str">
        <f t="shared" si="10"/>
        <v>M</v>
      </c>
      <c r="J166" s="91" t="s">
        <v>632</v>
      </c>
      <c r="K166" s="51"/>
    </row>
    <row r="167" spans="1:11" ht="12.75">
      <c r="A167" s="83">
        <f ca="1" t="shared" si="9"/>
        <v>152</v>
      </c>
      <c r="B167" s="100" t="s">
        <v>410</v>
      </c>
      <c r="C167" s="95"/>
      <c r="D167" s="86" t="s">
        <v>918</v>
      </c>
      <c r="E167" s="101" t="s">
        <v>626</v>
      </c>
      <c r="F167" s="102">
        <v>141.65</v>
      </c>
      <c r="G167" s="107"/>
      <c r="H167" s="89">
        <f t="shared" si="8"/>
        <v>0</v>
      </c>
      <c r="I167" s="90" t="str">
        <f t="shared" si="10"/>
        <v>M</v>
      </c>
      <c r="J167" s="91" t="s">
        <v>632</v>
      </c>
      <c r="K167" s="51"/>
    </row>
    <row r="168" spans="1:11" ht="12.75">
      <c r="A168" s="83">
        <f ca="1" t="shared" si="9"/>
        <v>153</v>
      </c>
      <c r="B168" s="100" t="s">
        <v>411</v>
      </c>
      <c r="C168" s="95"/>
      <c r="D168" s="86" t="s">
        <v>919</v>
      </c>
      <c r="E168" s="101" t="s">
        <v>627</v>
      </c>
      <c r="F168" s="102">
        <v>419.97</v>
      </c>
      <c r="G168" s="107"/>
      <c r="H168" s="89">
        <f t="shared" si="8"/>
        <v>0</v>
      </c>
      <c r="I168" s="90" t="str">
        <f t="shared" si="10"/>
        <v>M</v>
      </c>
      <c r="J168" s="91" t="s">
        <v>632</v>
      </c>
      <c r="K168" s="51"/>
    </row>
    <row r="169" spans="1:11" ht="12.75">
      <c r="A169" s="83">
        <f ca="1" t="shared" si="9"/>
        <v>154</v>
      </c>
      <c r="B169" s="100" t="s">
        <v>412</v>
      </c>
      <c r="C169" s="95"/>
      <c r="D169" s="86" t="s">
        <v>920</v>
      </c>
      <c r="E169" s="101" t="s">
        <v>626</v>
      </c>
      <c r="F169" s="102">
        <v>209.99</v>
      </c>
      <c r="G169" s="107"/>
      <c r="H169" s="89">
        <f t="shared" si="8"/>
        <v>0</v>
      </c>
      <c r="I169" s="90" t="str">
        <f t="shared" si="10"/>
        <v>M</v>
      </c>
      <c r="J169" s="91" t="s">
        <v>632</v>
      </c>
      <c r="K169" s="51"/>
    </row>
    <row r="170" spans="1:11" ht="12.75">
      <c r="A170" s="83">
        <f ca="1" t="shared" si="9"/>
        <v>155</v>
      </c>
      <c r="B170" s="100" t="s">
        <v>413</v>
      </c>
      <c r="C170" s="95"/>
      <c r="D170" s="86" t="s">
        <v>921</v>
      </c>
      <c r="E170" s="101" t="s">
        <v>626</v>
      </c>
      <c r="F170" s="102">
        <v>629.97</v>
      </c>
      <c r="G170" s="107"/>
      <c r="H170" s="89">
        <f t="shared" si="8"/>
        <v>0</v>
      </c>
      <c r="I170" s="90" t="str">
        <f t="shared" si="10"/>
        <v>M</v>
      </c>
      <c r="J170" s="91" t="s">
        <v>632</v>
      </c>
      <c r="K170" s="51"/>
    </row>
    <row r="171" spans="1:11" ht="12.75">
      <c r="A171" s="83">
        <f ca="1" t="shared" si="9"/>
        <v>156</v>
      </c>
      <c r="B171" s="100" t="s">
        <v>414</v>
      </c>
      <c r="C171" s="95"/>
      <c r="D171" s="86" t="s">
        <v>922</v>
      </c>
      <c r="E171" s="101" t="s">
        <v>626</v>
      </c>
      <c r="F171" s="102">
        <v>1317.8</v>
      </c>
      <c r="G171" s="107"/>
      <c r="H171" s="89">
        <f t="shared" si="8"/>
        <v>0</v>
      </c>
      <c r="I171" s="90" t="str">
        <f t="shared" si="10"/>
        <v>M</v>
      </c>
      <c r="J171" s="91" t="s">
        <v>632</v>
      </c>
      <c r="K171" s="51"/>
    </row>
    <row r="172" spans="1:11" ht="12.75">
      <c r="A172" s="83">
        <f ca="1" t="shared" si="9"/>
        <v>157</v>
      </c>
      <c r="B172" s="100" t="s">
        <v>985</v>
      </c>
      <c r="C172" s="95" t="s">
        <v>243</v>
      </c>
      <c r="D172" s="86" t="s">
        <v>986</v>
      </c>
      <c r="E172" s="101" t="s">
        <v>623</v>
      </c>
      <c r="F172" s="102">
        <v>1</v>
      </c>
      <c r="G172" s="107"/>
      <c r="H172" s="89">
        <f t="shared" si="8"/>
        <v>0</v>
      </c>
      <c r="I172" s="90" t="str">
        <f t="shared" si="10"/>
        <v>M</v>
      </c>
      <c r="J172" s="91" t="s">
        <v>632</v>
      </c>
      <c r="K172" s="51"/>
    </row>
    <row r="173" spans="1:11" ht="12.75">
      <c r="A173" s="83">
        <f ca="1" t="shared" si="9"/>
        <v>158</v>
      </c>
      <c r="B173" s="100" t="s">
        <v>990</v>
      </c>
      <c r="C173" s="95" t="s">
        <v>243</v>
      </c>
      <c r="D173" s="86" t="s">
        <v>987</v>
      </c>
      <c r="E173" s="101" t="s">
        <v>623</v>
      </c>
      <c r="F173" s="102">
        <v>1</v>
      </c>
      <c r="G173" s="107"/>
      <c r="H173" s="89">
        <f t="shared" si="8"/>
        <v>0</v>
      </c>
      <c r="I173" s="90" t="str">
        <f t="shared" si="10"/>
        <v>M</v>
      </c>
      <c r="J173" s="91" t="s">
        <v>632</v>
      </c>
      <c r="K173" s="51"/>
    </row>
    <row r="174" spans="1:11" ht="12.75">
      <c r="A174" s="83">
        <f ca="1" t="shared" si="9"/>
        <v>159</v>
      </c>
      <c r="B174" s="100" t="s">
        <v>991</v>
      </c>
      <c r="C174" s="95" t="s">
        <v>243</v>
      </c>
      <c r="D174" s="86" t="s">
        <v>988</v>
      </c>
      <c r="E174" s="101" t="s">
        <v>623</v>
      </c>
      <c r="F174" s="102">
        <v>1</v>
      </c>
      <c r="G174" s="107"/>
      <c r="H174" s="89">
        <f t="shared" si="8"/>
        <v>0</v>
      </c>
      <c r="I174" s="90" t="str">
        <f t="shared" si="10"/>
        <v>M</v>
      </c>
      <c r="J174" s="91" t="s">
        <v>632</v>
      </c>
      <c r="K174" s="51"/>
    </row>
    <row r="175" spans="1:11" ht="12.75">
      <c r="A175" s="83">
        <f ca="1" t="shared" si="9"/>
        <v>160</v>
      </c>
      <c r="B175" s="100" t="s">
        <v>989</v>
      </c>
      <c r="C175" s="95" t="s">
        <v>243</v>
      </c>
      <c r="D175" s="86" t="s">
        <v>992</v>
      </c>
      <c r="E175" s="101" t="s">
        <v>623</v>
      </c>
      <c r="F175" s="102">
        <v>1</v>
      </c>
      <c r="G175" s="107"/>
      <c r="H175" s="89">
        <f t="shared" si="8"/>
        <v>0</v>
      </c>
      <c r="I175" s="90" t="str">
        <f t="shared" si="10"/>
        <v>M</v>
      </c>
      <c r="J175" s="91" t="s">
        <v>632</v>
      </c>
      <c r="K175" s="51"/>
    </row>
    <row r="176" spans="1:11" ht="12.75">
      <c r="A176" s="83">
        <f ca="1" t="shared" si="9"/>
        <v>161</v>
      </c>
      <c r="B176" s="100" t="s">
        <v>415</v>
      </c>
      <c r="C176" s="95"/>
      <c r="D176" s="86" t="s">
        <v>923</v>
      </c>
      <c r="E176" s="101" t="s">
        <v>625</v>
      </c>
      <c r="F176" s="102">
        <v>5626.88</v>
      </c>
      <c r="G176" s="107"/>
      <c r="H176" s="89">
        <f t="shared" si="8"/>
        <v>0</v>
      </c>
      <c r="I176" s="90" t="str">
        <f t="shared" si="10"/>
        <v>M</v>
      </c>
      <c r="J176" s="91" t="s">
        <v>636</v>
      </c>
      <c r="K176" s="51"/>
    </row>
    <row r="177" spans="1:11" ht="12.75">
      <c r="A177" s="83">
        <f ca="1" t="shared" si="9"/>
        <v>162</v>
      </c>
      <c r="B177" s="96" t="s">
        <v>415</v>
      </c>
      <c r="C177" s="85"/>
      <c r="D177" s="96" t="s">
        <v>923</v>
      </c>
      <c r="E177" s="97" t="s">
        <v>625</v>
      </c>
      <c r="F177" s="98">
        <v>14595.1</v>
      </c>
      <c r="G177" s="107"/>
      <c r="H177" s="89">
        <f t="shared" si="8"/>
        <v>0</v>
      </c>
      <c r="I177" s="99" t="str">
        <f t="shared" si="10"/>
        <v>M</v>
      </c>
      <c r="J177" s="91" t="s">
        <v>1004</v>
      </c>
      <c r="K177" s="51"/>
    </row>
    <row r="178" spans="1:11" ht="12.75">
      <c r="A178" s="83">
        <f ca="1" t="shared" si="9"/>
        <v>163</v>
      </c>
      <c r="B178" s="100" t="s">
        <v>416</v>
      </c>
      <c r="C178" s="95"/>
      <c r="D178" s="86" t="s">
        <v>924</v>
      </c>
      <c r="E178" s="101" t="s">
        <v>626</v>
      </c>
      <c r="F178" s="102">
        <v>71.01</v>
      </c>
      <c r="G178" s="107"/>
      <c r="H178" s="89">
        <f t="shared" si="8"/>
        <v>0</v>
      </c>
      <c r="I178" s="90" t="str">
        <f t="shared" si="10"/>
        <v>M</v>
      </c>
      <c r="J178" s="91" t="s">
        <v>636</v>
      </c>
      <c r="K178" s="51"/>
    </row>
    <row r="179" spans="1:11" ht="12.75">
      <c r="A179" s="83">
        <f ca="1" t="shared" si="9"/>
        <v>164</v>
      </c>
      <c r="B179" s="100" t="s">
        <v>417</v>
      </c>
      <c r="C179" s="95"/>
      <c r="D179" s="86" t="s">
        <v>924</v>
      </c>
      <c r="E179" s="101" t="s">
        <v>626</v>
      </c>
      <c r="F179" s="102">
        <v>35</v>
      </c>
      <c r="G179" s="107"/>
      <c r="H179" s="89">
        <f t="shared" si="8"/>
        <v>0</v>
      </c>
      <c r="I179" s="90" t="str">
        <f t="shared" si="10"/>
        <v>M</v>
      </c>
      <c r="J179" s="91" t="s">
        <v>636</v>
      </c>
      <c r="K179" s="51"/>
    </row>
    <row r="180" spans="1:11" ht="12.75">
      <c r="A180" s="83">
        <f ca="1" t="shared" si="9"/>
        <v>165</v>
      </c>
      <c r="B180" s="100" t="s">
        <v>967</v>
      </c>
      <c r="C180" s="95" t="s">
        <v>243</v>
      </c>
      <c r="D180" s="86" t="s">
        <v>968</v>
      </c>
      <c r="E180" s="101" t="s">
        <v>624</v>
      </c>
      <c r="F180" s="102">
        <v>40</v>
      </c>
      <c r="G180" s="107"/>
      <c r="H180" s="89">
        <f t="shared" si="8"/>
        <v>0</v>
      </c>
      <c r="I180" s="90" t="str">
        <f t="shared" si="10"/>
        <v>M</v>
      </c>
      <c r="J180" s="91" t="s">
        <v>636</v>
      </c>
      <c r="K180" s="51"/>
    </row>
    <row r="181" spans="1:11" ht="12.75">
      <c r="A181" s="83">
        <f ca="1" t="shared" si="9"/>
        <v>166</v>
      </c>
      <c r="B181" s="100" t="s">
        <v>418</v>
      </c>
      <c r="C181" s="95"/>
      <c r="D181" s="86" t="s">
        <v>925</v>
      </c>
      <c r="E181" s="101" t="s">
        <v>626</v>
      </c>
      <c r="F181" s="102">
        <v>14.18</v>
      </c>
      <c r="G181" s="107"/>
      <c r="H181" s="89">
        <f t="shared" si="8"/>
        <v>0</v>
      </c>
      <c r="I181" s="90" t="str">
        <f aca="true" t="shared" si="11" ref="I181:I200">IF(E181&lt;&gt;"","M","")</f>
        <v>M</v>
      </c>
      <c r="J181" s="91" t="s">
        <v>636</v>
      </c>
      <c r="K181" s="51"/>
    </row>
    <row r="182" spans="1:11" ht="12.75">
      <c r="A182" s="83">
        <f ca="1" t="shared" si="9"/>
        <v>167</v>
      </c>
      <c r="B182" s="100" t="s">
        <v>419</v>
      </c>
      <c r="C182" s="95"/>
      <c r="D182" s="86" t="s">
        <v>926</v>
      </c>
      <c r="E182" s="101" t="s">
        <v>626</v>
      </c>
      <c r="F182" s="102">
        <v>16.1</v>
      </c>
      <c r="G182" s="107"/>
      <c r="H182" s="89">
        <f t="shared" si="8"/>
        <v>0</v>
      </c>
      <c r="I182" s="90" t="str">
        <f t="shared" si="11"/>
        <v>M</v>
      </c>
      <c r="J182" s="91" t="s">
        <v>636</v>
      </c>
      <c r="K182" s="51"/>
    </row>
    <row r="183" spans="1:11" ht="12.75">
      <c r="A183" s="83">
        <f ca="1" t="shared" si="9"/>
        <v>168</v>
      </c>
      <c r="B183" s="100" t="s">
        <v>420</v>
      </c>
      <c r="C183" s="95"/>
      <c r="D183" s="86" t="s">
        <v>927</v>
      </c>
      <c r="E183" s="101" t="s">
        <v>626</v>
      </c>
      <c r="F183" s="102">
        <v>47.88</v>
      </c>
      <c r="G183" s="107"/>
      <c r="H183" s="89">
        <f t="shared" si="8"/>
        <v>0</v>
      </c>
      <c r="I183" s="90" t="str">
        <f t="shared" si="11"/>
        <v>M</v>
      </c>
      <c r="J183" s="91" t="s">
        <v>636</v>
      </c>
      <c r="K183" s="51"/>
    </row>
    <row r="184" spans="1:11" ht="12.75">
      <c r="A184" s="83">
        <f ca="1" t="shared" si="9"/>
        <v>169</v>
      </c>
      <c r="B184" s="100" t="s">
        <v>421</v>
      </c>
      <c r="C184" s="95" t="s">
        <v>243</v>
      </c>
      <c r="D184" s="86" t="s">
        <v>928</v>
      </c>
      <c r="E184" s="101" t="s">
        <v>626</v>
      </c>
      <c r="F184" s="102">
        <v>620.29</v>
      </c>
      <c r="G184" s="107"/>
      <c r="H184" s="89">
        <f t="shared" si="8"/>
        <v>0</v>
      </c>
      <c r="I184" s="90" t="str">
        <f t="shared" si="11"/>
        <v>M</v>
      </c>
      <c r="J184" s="91" t="s">
        <v>632</v>
      </c>
      <c r="K184" s="51"/>
    </row>
    <row r="185" spans="1:11" ht="12.75">
      <c r="A185" s="83">
        <f ca="1" t="shared" si="9"/>
        <v>170</v>
      </c>
      <c r="B185" s="100" t="s">
        <v>422</v>
      </c>
      <c r="C185" s="95" t="s">
        <v>243</v>
      </c>
      <c r="D185" s="86" t="s">
        <v>929</v>
      </c>
      <c r="E185" s="101" t="s">
        <v>626</v>
      </c>
      <c r="F185" s="102">
        <v>620.29</v>
      </c>
      <c r="G185" s="107"/>
      <c r="H185" s="89">
        <f t="shared" si="8"/>
        <v>0</v>
      </c>
      <c r="I185" s="90" t="str">
        <f t="shared" si="11"/>
        <v>M</v>
      </c>
      <c r="J185" s="91" t="s">
        <v>632</v>
      </c>
      <c r="K185" s="51"/>
    </row>
    <row r="186" spans="1:11" ht="12.75">
      <c r="A186" s="83">
        <f ca="1" t="shared" si="9"/>
        <v>171</v>
      </c>
      <c r="B186" s="100" t="s">
        <v>423</v>
      </c>
      <c r="C186" s="95" t="s">
        <v>243</v>
      </c>
      <c r="D186" s="86" t="s">
        <v>930</v>
      </c>
      <c r="E186" s="101" t="s">
        <v>626</v>
      </c>
      <c r="F186" s="102">
        <v>620.29</v>
      </c>
      <c r="G186" s="107"/>
      <c r="H186" s="89">
        <f t="shared" si="8"/>
        <v>0</v>
      </c>
      <c r="I186" s="90" t="str">
        <f t="shared" si="11"/>
        <v>M</v>
      </c>
      <c r="J186" s="91" t="s">
        <v>632</v>
      </c>
      <c r="K186" s="51"/>
    </row>
    <row r="187" spans="1:11" ht="12.75">
      <c r="A187" s="83">
        <f ca="1" t="shared" si="9"/>
        <v>172</v>
      </c>
      <c r="B187" s="100" t="s">
        <v>424</v>
      </c>
      <c r="C187" s="95" t="s">
        <v>243</v>
      </c>
      <c r="D187" s="86" t="s">
        <v>931</v>
      </c>
      <c r="E187" s="101" t="s">
        <v>623</v>
      </c>
      <c r="F187" s="102">
        <v>1</v>
      </c>
      <c r="G187" s="107"/>
      <c r="H187" s="89">
        <f t="shared" si="8"/>
        <v>0</v>
      </c>
      <c r="I187" s="90" t="str">
        <f t="shared" si="11"/>
        <v>M</v>
      </c>
      <c r="J187" s="91" t="s">
        <v>632</v>
      </c>
      <c r="K187" s="51"/>
    </row>
    <row r="188" spans="1:11" ht="12.75">
      <c r="A188" s="83">
        <f ca="1" t="shared" si="9"/>
        <v>173</v>
      </c>
      <c r="B188" s="100" t="s">
        <v>425</v>
      </c>
      <c r="C188" s="95" t="s">
        <v>243</v>
      </c>
      <c r="D188" s="86" t="s">
        <v>932</v>
      </c>
      <c r="E188" s="101" t="s">
        <v>626</v>
      </c>
      <c r="F188" s="102">
        <v>408.03</v>
      </c>
      <c r="G188" s="107"/>
      <c r="H188" s="89">
        <f t="shared" si="8"/>
        <v>0</v>
      </c>
      <c r="I188" s="90" t="str">
        <f t="shared" si="11"/>
        <v>M</v>
      </c>
      <c r="J188" s="91" t="s">
        <v>636</v>
      </c>
      <c r="K188" s="51"/>
    </row>
    <row r="189" spans="1:11" ht="12.75">
      <c r="A189" s="83">
        <f ca="1" t="shared" si="9"/>
        <v>174</v>
      </c>
      <c r="B189" s="100" t="s">
        <v>426</v>
      </c>
      <c r="C189" s="95" t="s">
        <v>243</v>
      </c>
      <c r="D189" s="86" t="s">
        <v>933</v>
      </c>
      <c r="E189" s="101" t="s">
        <v>626</v>
      </c>
      <c r="F189" s="102">
        <v>399.51</v>
      </c>
      <c r="G189" s="107"/>
      <c r="H189" s="89">
        <f t="shared" si="8"/>
        <v>0</v>
      </c>
      <c r="I189" s="90" t="str">
        <f t="shared" si="11"/>
        <v>M</v>
      </c>
      <c r="J189" s="91" t="s">
        <v>636</v>
      </c>
      <c r="K189" s="51"/>
    </row>
    <row r="190" spans="1:11" ht="12.75">
      <c r="A190" s="83">
        <f ca="1" t="shared" si="9"/>
        <v>175</v>
      </c>
      <c r="B190" s="100" t="s">
        <v>427</v>
      </c>
      <c r="C190" s="95" t="s">
        <v>243</v>
      </c>
      <c r="D190" s="86" t="s">
        <v>934</v>
      </c>
      <c r="E190" s="101" t="s">
        <v>623</v>
      </c>
      <c r="F190" s="102">
        <v>2</v>
      </c>
      <c r="G190" s="107"/>
      <c r="H190" s="89">
        <f t="shared" si="8"/>
        <v>0</v>
      </c>
      <c r="I190" s="90" t="str">
        <f t="shared" si="11"/>
        <v>M</v>
      </c>
      <c r="J190" s="91" t="s">
        <v>636</v>
      </c>
      <c r="K190" s="51"/>
    </row>
    <row r="191" spans="1:11" ht="12.75">
      <c r="A191" s="83">
        <f ca="1" t="shared" si="9"/>
        <v>176</v>
      </c>
      <c r="B191" s="100" t="s">
        <v>428</v>
      </c>
      <c r="C191" s="95" t="s">
        <v>243</v>
      </c>
      <c r="D191" s="86" t="s">
        <v>935</v>
      </c>
      <c r="E191" s="101" t="s">
        <v>623</v>
      </c>
      <c r="F191" s="102">
        <v>7</v>
      </c>
      <c r="G191" s="107"/>
      <c r="H191" s="89">
        <f t="shared" si="8"/>
        <v>0</v>
      </c>
      <c r="I191" s="90" t="str">
        <f t="shared" si="11"/>
        <v>M</v>
      </c>
      <c r="J191" s="91" t="s">
        <v>636</v>
      </c>
      <c r="K191" s="51"/>
    </row>
    <row r="192" spans="1:11" ht="12.75">
      <c r="A192" s="83">
        <f ca="1" t="shared" si="9"/>
        <v>177</v>
      </c>
      <c r="B192" s="100" t="s">
        <v>429</v>
      </c>
      <c r="C192" s="95" t="s">
        <v>243</v>
      </c>
      <c r="D192" s="86" t="s">
        <v>936</v>
      </c>
      <c r="E192" s="101" t="s">
        <v>623</v>
      </c>
      <c r="F192" s="102">
        <v>1</v>
      </c>
      <c r="G192" s="107"/>
      <c r="H192" s="89">
        <f t="shared" si="8"/>
        <v>0</v>
      </c>
      <c r="I192" s="90" t="str">
        <f t="shared" si="11"/>
        <v>M</v>
      </c>
      <c r="J192" s="91" t="s">
        <v>636</v>
      </c>
      <c r="K192" s="51"/>
    </row>
    <row r="193" spans="1:11" ht="12.75">
      <c r="A193" s="83">
        <f ca="1" t="shared" si="9"/>
        <v>178</v>
      </c>
      <c r="B193" s="100" t="s">
        <v>430</v>
      </c>
      <c r="C193" s="95" t="s">
        <v>243</v>
      </c>
      <c r="D193" s="86" t="s">
        <v>937</v>
      </c>
      <c r="E193" s="101" t="s">
        <v>623</v>
      </c>
      <c r="F193" s="102">
        <v>2</v>
      </c>
      <c r="G193" s="107"/>
      <c r="H193" s="89">
        <f t="shared" si="8"/>
        <v>0</v>
      </c>
      <c r="I193" s="90" t="str">
        <f t="shared" si="11"/>
        <v>M</v>
      </c>
      <c r="J193" s="91" t="s">
        <v>636</v>
      </c>
      <c r="K193" s="51"/>
    </row>
    <row r="194" spans="1:11" ht="12.75">
      <c r="A194" s="83">
        <f ca="1" t="shared" si="9"/>
        <v>179</v>
      </c>
      <c r="B194" s="100" t="s">
        <v>431</v>
      </c>
      <c r="C194" s="95" t="s">
        <v>243</v>
      </c>
      <c r="D194" s="86" t="s">
        <v>938</v>
      </c>
      <c r="E194" s="101" t="s">
        <v>623</v>
      </c>
      <c r="F194" s="102">
        <v>3</v>
      </c>
      <c r="G194" s="107"/>
      <c r="H194" s="89">
        <f t="shared" si="8"/>
        <v>0</v>
      </c>
      <c r="I194" s="90" t="str">
        <f t="shared" si="11"/>
        <v>M</v>
      </c>
      <c r="J194" s="91" t="s">
        <v>636</v>
      </c>
      <c r="K194" s="51"/>
    </row>
    <row r="195" spans="1:11" ht="12.75">
      <c r="A195" s="83">
        <f ca="1" t="shared" si="9"/>
        <v>180</v>
      </c>
      <c r="B195" s="100" t="s">
        <v>432</v>
      </c>
      <c r="C195" s="95" t="s">
        <v>243</v>
      </c>
      <c r="D195" s="86" t="s">
        <v>939</v>
      </c>
      <c r="E195" s="101" t="s">
        <v>623</v>
      </c>
      <c r="F195" s="102">
        <v>2</v>
      </c>
      <c r="G195" s="107"/>
      <c r="H195" s="89">
        <f t="shared" si="8"/>
        <v>0</v>
      </c>
      <c r="I195" s="90" t="str">
        <f t="shared" si="11"/>
        <v>M</v>
      </c>
      <c r="J195" s="91" t="s">
        <v>636</v>
      </c>
      <c r="K195" s="51"/>
    </row>
    <row r="196" spans="1:11" ht="12.75">
      <c r="A196" s="83">
        <f ca="1" t="shared" si="9"/>
        <v>181</v>
      </c>
      <c r="B196" s="100" t="s">
        <v>972</v>
      </c>
      <c r="C196" s="95"/>
      <c r="D196" s="86" t="s">
        <v>971</v>
      </c>
      <c r="E196" s="101" t="s">
        <v>623</v>
      </c>
      <c r="F196" s="102">
        <v>2</v>
      </c>
      <c r="G196" s="107"/>
      <c r="H196" s="89">
        <f t="shared" si="8"/>
        <v>0</v>
      </c>
      <c r="I196" s="90" t="str">
        <f t="shared" si="11"/>
        <v>M</v>
      </c>
      <c r="J196" s="91" t="s">
        <v>636</v>
      </c>
      <c r="K196" s="51"/>
    </row>
    <row r="197" spans="1:11" ht="12.75">
      <c r="A197" s="83">
        <f ca="1" t="shared" si="9"/>
        <v>182</v>
      </c>
      <c r="B197" s="100" t="s">
        <v>974</v>
      </c>
      <c r="C197" s="95"/>
      <c r="D197" s="86" t="s">
        <v>973</v>
      </c>
      <c r="E197" s="101" t="s">
        <v>623</v>
      </c>
      <c r="F197" s="102">
        <v>3</v>
      </c>
      <c r="G197" s="107"/>
      <c r="H197" s="89">
        <f t="shared" si="8"/>
        <v>0</v>
      </c>
      <c r="I197" s="90" t="str">
        <f t="shared" si="11"/>
        <v>M</v>
      </c>
      <c r="J197" s="91" t="s">
        <v>636</v>
      </c>
      <c r="K197" s="51"/>
    </row>
    <row r="198" spans="1:11" ht="12.75">
      <c r="A198" s="83">
        <f ca="1" t="shared" si="9"/>
        <v>183</v>
      </c>
      <c r="B198" s="100" t="s">
        <v>433</v>
      </c>
      <c r="C198" s="95" t="s">
        <v>243</v>
      </c>
      <c r="D198" s="86" t="s">
        <v>940</v>
      </c>
      <c r="E198" s="101" t="s">
        <v>623</v>
      </c>
      <c r="F198" s="102">
        <v>12</v>
      </c>
      <c r="G198" s="107"/>
      <c r="H198" s="89">
        <f t="shared" si="8"/>
        <v>0</v>
      </c>
      <c r="I198" s="90" t="str">
        <f t="shared" si="11"/>
        <v>M</v>
      </c>
      <c r="J198" s="91" t="s">
        <v>636</v>
      </c>
      <c r="K198" s="51"/>
    </row>
    <row r="199" spans="1:11" ht="12.75">
      <c r="A199" s="83">
        <f ca="1" t="shared" si="9"/>
        <v>184</v>
      </c>
      <c r="B199" s="100" t="s">
        <v>434</v>
      </c>
      <c r="C199" s="95" t="s">
        <v>243</v>
      </c>
      <c r="D199" s="86" t="s">
        <v>941</v>
      </c>
      <c r="E199" s="101" t="s">
        <v>623</v>
      </c>
      <c r="F199" s="102">
        <v>16</v>
      </c>
      <c r="G199" s="107"/>
      <c r="H199" s="89">
        <f t="shared" si="8"/>
        <v>0</v>
      </c>
      <c r="I199" s="90" t="str">
        <f t="shared" si="11"/>
        <v>M</v>
      </c>
      <c r="J199" s="91" t="s">
        <v>636</v>
      </c>
      <c r="K199" s="51"/>
    </row>
    <row r="200" spans="1:11" ht="12.75">
      <c r="A200" s="83">
        <f ca="1" t="shared" si="9"/>
        <v>185</v>
      </c>
      <c r="B200" s="100" t="s">
        <v>435</v>
      </c>
      <c r="C200" s="95" t="s">
        <v>243</v>
      </c>
      <c r="D200" s="86" t="s">
        <v>942</v>
      </c>
      <c r="E200" s="101" t="s">
        <v>623</v>
      </c>
      <c r="F200" s="102">
        <v>7</v>
      </c>
      <c r="G200" s="107"/>
      <c r="H200" s="89">
        <f t="shared" si="8"/>
        <v>0</v>
      </c>
      <c r="I200" s="90" t="str">
        <f t="shared" si="11"/>
        <v>M</v>
      </c>
      <c r="J200" s="91" t="s">
        <v>636</v>
      </c>
      <c r="K200" s="51"/>
    </row>
    <row r="201" spans="1:11" ht="12.75">
      <c r="A201" s="83">
        <f ca="1" t="shared" si="9"/>
        <v>186</v>
      </c>
      <c r="B201" s="100" t="s">
        <v>978</v>
      </c>
      <c r="C201" s="95" t="s">
        <v>243</v>
      </c>
      <c r="D201" s="86" t="s">
        <v>980</v>
      </c>
      <c r="E201" s="101" t="s">
        <v>623</v>
      </c>
      <c r="F201" s="102">
        <v>6</v>
      </c>
      <c r="G201" s="107"/>
      <c r="H201" s="89">
        <f t="shared" si="8"/>
        <v>0</v>
      </c>
      <c r="I201" s="90" t="s">
        <v>977</v>
      </c>
      <c r="J201" s="91" t="s">
        <v>636</v>
      </c>
      <c r="K201" s="51"/>
    </row>
    <row r="202" spans="1:11" ht="12.75">
      <c r="A202" s="83">
        <f ca="1" t="shared" si="9"/>
        <v>187</v>
      </c>
      <c r="B202" s="100" t="s">
        <v>979</v>
      </c>
      <c r="C202" s="95" t="s">
        <v>243</v>
      </c>
      <c r="D202" s="86" t="s">
        <v>981</v>
      </c>
      <c r="E202" s="101" t="s">
        <v>623</v>
      </c>
      <c r="F202" s="102">
        <v>1</v>
      </c>
      <c r="G202" s="107"/>
      <c r="H202" s="89">
        <f t="shared" si="8"/>
        <v>0</v>
      </c>
      <c r="I202" s="90" t="s">
        <v>977</v>
      </c>
      <c r="J202" s="91" t="s">
        <v>636</v>
      </c>
      <c r="K202" s="51"/>
    </row>
    <row r="203" spans="1:11" ht="12.75">
      <c r="A203" s="83">
        <f ca="1" t="shared" si="9"/>
        <v>188</v>
      </c>
      <c r="B203" s="100" t="s">
        <v>436</v>
      </c>
      <c r="C203" s="95" t="s">
        <v>243</v>
      </c>
      <c r="D203" s="86" t="s">
        <v>943</v>
      </c>
      <c r="E203" s="101" t="s">
        <v>623</v>
      </c>
      <c r="F203" s="102">
        <v>4</v>
      </c>
      <c r="G203" s="107"/>
      <c r="H203" s="89">
        <f t="shared" si="8"/>
        <v>0</v>
      </c>
      <c r="I203" s="90" t="str">
        <f aca="true" t="shared" si="12" ref="I203:I234">IF(E203&lt;&gt;"","M","")</f>
        <v>M</v>
      </c>
      <c r="J203" s="91" t="s">
        <v>636</v>
      </c>
      <c r="K203" s="51"/>
    </row>
    <row r="204" spans="1:11" ht="12.75">
      <c r="A204" s="83">
        <f ca="1" t="shared" si="9"/>
        <v>189</v>
      </c>
      <c r="B204" s="100" t="s">
        <v>437</v>
      </c>
      <c r="C204" s="95" t="s">
        <v>243</v>
      </c>
      <c r="D204" s="86" t="s">
        <v>944</v>
      </c>
      <c r="E204" s="101" t="s">
        <v>623</v>
      </c>
      <c r="F204" s="102">
        <v>8</v>
      </c>
      <c r="G204" s="107"/>
      <c r="H204" s="89">
        <f t="shared" si="8"/>
        <v>0</v>
      </c>
      <c r="I204" s="90" t="str">
        <f t="shared" si="12"/>
        <v>M</v>
      </c>
      <c r="J204" s="91" t="s">
        <v>636</v>
      </c>
      <c r="K204" s="51"/>
    </row>
    <row r="205" spans="1:11" ht="12.75">
      <c r="A205" s="83">
        <f ca="1" t="shared" si="9"/>
        <v>190</v>
      </c>
      <c r="B205" s="100" t="s">
        <v>438</v>
      </c>
      <c r="C205" s="95" t="s">
        <v>243</v>
      </c>
      <c r="D205" s="86" t="s">
        <v>945</v>
      </c>
      <c r="E205" s="101" t="s">
        <v>623</v>
      </c>
      <c r="F205" s="102">
        <v>9</v>
      </c>
      <c r="G205" s="107"/>
      <c r="H205" s="89">
        <f t="shared" si="8"/>
        <v>0</v>
      </c>
      <c r="I205" s="90" t="str">
        <f t="shared" si="12"/>
        <v>M</v>
      </c>
      <c r="J205" s="91" t="s">
        <v>636</v>
      </c>
      <c r="K205" s="51"/>
    </row>
    <row r="206" spans="1:11" ht="12.75">
      <c r="A206" s="83">
        <f ca="1" t="shared" si="9"/>
        <v>191</v>
      </c>
      <c r="B206" s="100" t="s">
        <v>439</v>
      </c>
      <c r="C206" s="95" t="s">
        <v>243</v>
      </c>
      <c r="D206" s="86" t="s">
        <v>946</v>
      </c>
      <c r="E206" s="101" t="s">
        <v>623</v>
      </c>
      <c r="F206" s="102">
        <v>6</v>
      </c>
      <c r="G206" s="107"/>
      <c r="H206" s="89">
        <f t="shared" si="8"/>
        <v>0</v>
      </c>
      <c r="I206" s="90" t="str">
        <f t="shared" si="12"/>
        <v>M</v>
      </c>
      <c r="J206" s="91" t="s">
        <v>636</v>
      </c>
      <c r="K206" s="51"/>
    </row>
    <row r="207" spans="1:11" ht="12.75">
      <c r="A207" s="83">
        <f ca="1" t="shared" si="9"/>
        <v>192</v>
      </c>
      <c r="B207" s="100" t="s">
        <v>969</v>
      </c>
      <c r="C207" s="95" t="s">
        <v>243</v>
      </c>
      <c r="D207" s="86" t="s">
        <v>970</v>
      </c>
      <c r="E207" s="101" t="s">
        <v>623</v>
      </c>
      <c r="F207" s="102">
        <v>4</v>
      </c>
      <c r="G207" s="107"/>
      <c r="H207" s="89">
        <f t="shared" si="8"/>
        <v>0</v>
      </c>
      <c r="I207" s="90" t="str">
        <f t="shared" si="12"/>
        <v>M</v>
      </c>
      <c r="J207" s="91" t="s">
        <v>636</v>
      </c>
      <c r="K207" s="51"/>
    </row>
    <row r="208" spans="1:10" ht="12.75">
      <c r="A208" s="83">
        <f ca="1" t="shared" si="9"/>
        <v>193</v>
      </c>
      <c r="B208" s="100" t="s">
        <v>440</v>
      </c>
      <c r="C208" s="95" t="s">
        <v>243</v>
      </c>
      <c r="D208" s="86" t="s">
        <v>947</v>
      </c>
      <c r="E208" s="101" t="s">
        <v>623</v>
      </c>
      <c r="F208" s="102">
        <v>1</v>
      </c>
      <c r="G208" s="107"/>
      <c r="H208" s="89">
        <f aca="true" t="shared" si="13" ref="H208:H271">+IF(AND(F208="",G208=""),"",ROUND(F208*G208,2))</f>
        <v>0</v>
      </c>
      <c r="I208" s="90" t="str">
        <f t="shared" si="12"/>
        <v>M</v>
      </c>
      <c r="J208" s="91" t="s">
        <v>636</v>
      </c>
    </row>
    <row r="209" spans="1:10" ht="12.75">
      <c r="A209" s="83">
        <f aca="true" ca="1" t="shared" si="14" ref="A209:A272">+IF(NOT(ISBLANK(INDIRECT("e"&amp;ROW()))),MAX(INDIRECT("a$16:A"&amp;ROW()-1))+1,"")</f>
        <v>194</v>
      </c>
      <c r="B209" s="100" t="s">
        <v>441</v>
      </c>
      <c r="C209" s="95" t="s">
        <v>243</v>
      </c>
      <c r="D209" s="86" t="s">
        <v>948</v>
      </c>
      <c r="E209" s="101" t="s">
        <v>623</v>
      </c>
      <c r="F209" s="102">
        <v>1</v>
      </c>
      <c r="G209" s="107"/>
      <c r="H209" s="89">
        <f t="shared" si="13"/>
        <v>0</v>
      </c>
      <c r="I209" s="90" t="str">
        <f t="shared" si="12"/>
        <v>M</v>
      </c>
      <c r="J209" s="91" t="s">
        <v>636</v>
      </c>
    </row>
    <row r="210" spans="1:10" ht="12.75">
      <c r="A210" s="83">
        <f ca="1" t="shared" si="14"/>
        <v>195</v>
      </c>
      <c r="B210" s="100" t="s">
        <v>442</v>
      </c>
      <c r="C210" s="95" t="s">
        <v>243</v>
      </c>
      <c r="D210" s="86" t="s">
        <v>949</v>
      </c>
      <c r="E210" s="101" t="s">
        <v>623</v>
      </c>
      <c r="F210" s="102">
        <v>1</v>
      </c>
      <c r="G210" s="107"/>
      <c r="H210" s="89">
        <f t="shared" si="13"/>
        <v>0</v>
      </c>
      <c r="I210" s="90" t="str">
        <f t="shared" si="12"/>
        <v>M</v>
      </c>
      <c r="J210" s="91" t="s">
        <v>636</v>
      </c>
    </row>
    <row r="211" spans="1:10" ht="12.75">
      <c r="A211" s="83">
        <f ca="1" t="shared" si="14"/>
        <v>196</v>
      </c>
      <c r="B211" s="100" t="s">
        <v>443</v>
      </c>
      <c r="C211" s="95" t="s">
        <v>243</v>
      </c>
      <c r="D211" s="86" t="s">
        <v>950</v>
      </c>
      <c r="E211" s="101" t="s">
        <v>623</v>
      </c>
      <c r="F211" s="102">
        <v>1</v>
      </c>
      <c r="G211" s="107"/>
      <c r="H211" s="89">
        <f t="shared" si="13"/>
        <v>0</v>
      </c>
      <c r="I211" s="90" t="str">
        <f t="shared" si="12"/>
        <v>M</v>
      </c>
      <c r="J211" s="91" t="s">
        <v>636</v>
      </c>
    </row>
    <row r="212" spans="1:10" ht="12.75">
      <c r="A212" s="83">
        <f ca="1" t="shared" si="14"/>
        <v>197</v>
      </c>
      <c r="B212" s="100" t="s">
        <v>444</v>
      </c>
      <c r="C212" s="95" t="s">
        <v>243</v>
      </c>
      <c r="D212" s="86" t="s">
        <v>951</v>
      </c>
      <c r="E212" s="101" t="s">
        <v>627</v>
      </c>
      <c r="F212" s="102">
        <v>397.34</v>
      </c>
      <c r="G212" s="107"/>
      <c r="H212" s="89">
        <f t="shared" si="13"/>
        <v>0</v>
      </c>
      <c r="I212" s="90" t="str">
        <f t="shared" si="12"/>
        <v>M</v>
      </c>
      <c r="J212" s="91" t="s">
        <v>636</v>
      </c>
    </row>
    <row r="213" spans="1:10" ht="12.75">
      <c r="A213" s="83">
        <f ca="1" t="shared" si="14"/>
        <v>198</v>
      </c>
      <c r="B213" s="100" t="s">
        <v>445</v>
      </c>
      <c r="C213" s="95" t="s">
        <v>243</v>
      </c>
      <c r="D213" s="86" t="s">
        <v>952</v>
      </c>
      <c r="E213" s="101" t="s">
        <v>623</v>
      </c>
      <c r="F213" s="102">
        <v>90</v>
      </c>
      <c r="G213" s="107"/>
      <c r="H213" s="89">
        <f t="shared" si="13"/>
        <v>0</v>
      </c>
      <c r="I213" s="90" t="str">
        <f t="shared" si="12"/>
        <v>M</v>
      </c>
      <c r="J213" s="91" t="s">
        <v>636</v>
      </c>
    </row>
    <row r="214" spans="1:10" ht="12.75">
      <c r="A214" s="83">
        <f ca="1" t="shared" si="14"/>
        <v>199</v>
      </c>
      <c r="B214" s="100" t="s">
        <v>446</v>
      </c>
      <c r="C214" s="95" t="s">
        <v>243</v>
      </c>
      <c r="D214" s="86" t="s">
        <v>953</v>
      </c>
      <c r="E214" s="101" t="s">
        <v>627</v>
      </c>
      <c r="F214" s="102">
        <v>27</v>
      </c>
      <c r="G214" s="107"/>
      <c r="H214" s="89">
        <f t="shared" si="13"/>
        <v>0</v>
      </c>
      <c r="I214" s="90" t="str">
        <f t="shared" si="12"/>
        <v>M</v>
      </c>
      <c r="J214" s="91" t="s">
        <v>636</v>
      </c>
    </row>
    <row r="215" spans="1:10" ht="12.75">
      <c r="A215" s="83">
        <f ca="1" t="shared" si="14"/>
        <v>200</v>
      </c>
      <c r="B215" s="100" t="s">
        <v>447</v>
      </c>
      <c r="C215" s="95" t="s">
        <v>243</v>
      </c>
      <c r="D215" s="86" t="s">
        <v>954</v>
      </c>
      <c r="E215" s="101" t="s">
        <v>623</v>
      </c>
      <c r="F215" s="102">
        <v>1</v>
      </c>
      <c r="G215" s="107"/>
      <c r="H215" s="89">
        <f t="shared" si="13"/>
        <v>0</v>
      </c>
      <c r="I215" s="90" t="str">
        <f t="shared" si="12"/>
        <v>M</v>
      </c>
      <c r="J215" s="91" t="s">
        <v>636</v>
      </c>
    </row>
    <row r="216" spans="1:10" ht="12.75">
      <c r="A216" s="83">
        <f ca="1" t="shared" si="14"/>
        <v>201</v>
      </c>
      <c r="B216" s="100" t="s">
        <v>448</v>
      </c>
      <c r="C216" s="95" t="s">
        <v>243</v>
      </c>
      <c r="D216" s="86" t="s">
        <v>955</v>
      </c>
      <c r="E216" s="101" t="s">
        <v>623</v>
      </c>
      <c r="F216" s="102">
        <v>106</v>
      </c>
      <c r="G216" s="107"/>
      <c r="H216" s="89">
        <f t="shared" si="13"/>
        <v>0</v>
      </c>
      <c r="I216" s="90" t="str">
        <f t="shared" si="12"/>
        <v>M</v>
      </c>
      <c r="J216" s="91" t="s">
        <v>636</v>
      </c>
    </row>
    <row r="217" spans="1:10" ht="12.75">
      <c r="A217" s="83">
        <f ca="1" t="shared" si="14"/>
        <v>202</v>
      </c>
      <c r="B217" s="96" t="s">
        <v>1045</v>
      </c>
      <c r="C217" s="85"/>
      <c r="D217" s="96" t="s">
        <v>1046</v>
      </c>
      <c r="E217" s="97" t="s">
        <v>625</v>
      </c>
      <c r="F217" s="98">
        <v>14595.1</v>
      </c>
      <c r="G217" s="107"/>
      <c r="H217" s="89">
        <f t="shared" si="13"/>
        <v>0</v>
      </c>
      <c r="I217" s="99" t="str">
        <f t="shared" si="12"/>
        <v>M</v>
      </c>
      <c r="J217" s="91" t="s">
        <v>1004</v>
      </c>
    </row>
    <row r="218" spans="1:10" ht="12.75">
      <c r="A218" s="83">
        <f ca="1" t="shared" si="14"/>
        <v>203</v>
      </c>
      <c r="B218" s="96" t="s">
        <v>1047</v>
      </c>
      <c r="C218" s="85"/>
      <c r="D218" s="96" t="s">
        <v>1048</v>
      </c>
      <c r="E218" s="97" t="s">
        <v>626</v>
      </c>
      <c r="F218" s="98">
        <v>613.8</v>
      </c>
      <c r="G218" s="107"/>
      <c r="H218" s="89">
        <f t="shared" si="13"/>
        <v>0</v>
      </c>
      <c r="I218" s="99" t="str">
        <f t="shared" si="12"/>
        <v>M</v>
      </c>
      <c r="J218" s="91" t="s">
        <v>1004</v>
      </c>
    </row>
    <row r="219" spans="1:10" ht="12.75">
      <c r="A219" s="83">
        <f ca="1" t="shared" si="14"/>
        <v>204</v>
      </c>
      <c r="B219" s="100" t="s">
        <v>449</v>
      </c>
      <c r="C219" s="95"/>
      <c r="D219" s="86" t="s">
        <v>956</v>
      </c>
      <c r="E219" s="101" t="s">
        <v>626</v>
      </c>
      <c r="F219" s="102">
        <v>29408.48</v>
      </c>
      <c r="G219" s="107"/>
      <c r="H219" s="89">
        <f t="shared" si="13"/>
        <v>0</v>
      </c>
      <c r="I219" s="90" t="str">
        <f t="shared" si="12"/>
        <v>M</v>
      </c>
      <c r="J219" s="91" t="s">
        <v>635</v>
      </c>
    </row>
    <row r="220" spans="1:10" ht="12.75">
      <c r="A220" s="83">
        <f ca="1" t="shared" si="14"/>
        <v>205</v>
      </c>
      <c r="B220" s="100" t="s">
        <v>450</v>
      </c>
      <c r="C220" s="95"/>
      <c r="D220" s="86" t="s">
        <v>957</v>
      </c>
      <c r="E220" s="101" t="s">
        <v>626</v>
      </c>
      <c r="F220" s="102">
        <v>2280.32</v>
      </c>
      <c r="G220" s="107"/>
      <c r="H220" s="89">
        <f t="shared" si="13"/>
        <v>0</v>
      </c>
      <c r="I220" s="90" t="str">
        <f t="shared" si="12"/>
        <v>M</v>
      </c>
      <c r="J220" s="91" t="s">
        <v>635</v>
      </c>
    </row>
    <row r="221" spans="1:10" ht="12.75">
      <c r="A221" s="83">
        <f ca="1" t="shared" si="14"/>
        <v>206</v>
      </c>
      <c r="B221" s="100" t="s">
        <v>451</v>
      </c>
      <c r="C221" s="95"/>
      <c r="D221" s="86" t="s">
        <v>958</v>
      </c>
      <c r="E221" s="101" t="s">
        <v>626</v>
      </c>
      <c r="F221" s="102">
        <v>788.49</v>
      </c>
      <c r="G221" s="107"/>
      <c r="H221" s="89">
        <f t="shared" si="13"/>
        <v>0</v>
      </c>
      <c r="I221" s="90" t="str">
        <f t="shared" si="12"/>
        <v>M</v>
      </c>
      <c r="J221" s="91" t="s">
        <v>635</v>
      </c>
    </row>
    <row r="222" spans="1:10" ht="12.75">
      <c r="A222" s="83">
        <f ca="1" t="shared" si="14"/>
        <v>207</v>
      </c>
      <c r="B222" s="100" t="s">
        <v>452</v>
      </c>
      <c r="C222" s="95"/>
      <c r="D222" s="86" t="s">
        <v>959</v>
      </c>
      <c r="E222" s="101" t="s">
        <v>626</v>
      </c>
      <c r="F222" s="102">
        <v>4644.66</v>
      </c>
      <c r="G222" s="107"/>
      <c r="H222" s="89">
        <f t="shared" si="13"/>
        <v>0</v>
      </c>
      <c r="I222" s="90" t="str">
        <f t="shared" si="12"/>
        <v>M</v>
      </c>
      <c r="J222" s="91" t="s">
        <v>635</v>
      </c>
    </row>
    <row r="223" spans="1:10" ht="12.75">
      <c r="A223" s="83">
        <f ca="1" t="shared" si="14"/>
        <v>208</v>
      </c>
      <c r="B223" s="100" t="s">
        <v>453</v>
      </c>
      <c r="C223" s="95"/>
      <c r="D223" s="86" t="s">
        <v>960</v>
      </c>
      <c r="E223" s="101" t="s">
        <v>626</v>
      </c>
      <c r="F223" s="102">
        <v>5433.15</v>
      </c>
      <c r="G223" s="107"/>
      <c r="H223" s="89">
        <f t="shared" si="13"/>
        <v>0</v>
      </c>
      <c r="I223" s="90" t="str">
        <f t="shared" si="12"/>
        <v>M</v>
      </c>
      <c r="J223" s="91" t="s">
        <v>635</v>
      </c>
    </row>
    <row r="224" spans="1:10" ht="12.75">
      <c r="A224" s="83">
        <f ca="1" t="shared" si="14"/>
        <v>209</v>
      </c>
      <c r="B224" s="100" t="s">
        <v>454</v>
      </c>
      <c r="C224" s="95"/>
      <c r="D224" s="86" t="s">
        <v>961</v>
      </c>
      <c r="E224" s="101" t="s">
        <v>626</v>
      </c>
      <c r="F224" s="102">
        <v>5433.15</v>
      </c>
      <c r="G224" s="107"/>
      <c r="H224" s="89">
        <f t="shared" si="13"/>
        <v>0</v>
      </c>
      <c r="I224" s="90" t="str">
        <f t="shared" si="12"/>
        <v>M</v>
      </c>
      <c r="J224" s="91" t="s">
        <v>635</v>
      </c>
    </row>
    <row r="225" spans="1:10" ht="12.75">
      <c r="A225" s="83">
        <f ca="1" t="shared" si="14"/>
        <v>210</v>
      </c>
      <c r="B225" s="100" t="s">
        <v>455</v>
      </c>
      <c r="C225" s="95"/>
      <c r="D225" s="86" t="s">
        <v>962</v>
      </c>
      <c r="E225" s="101" t="s">
        <v>626</v>
      </c>
      <c r="F225" s="102">
        <v>33016.67</v>
      </c>
      <c r="G225" s="107"/>
      <c r="H225" s="89">
        <f t="shared" si="13"/>
        <v>0</v>
      </c>
      <c r="I225" s="90" t="str">
        <f t="shared" si="12"/>
        <v>M</v>
      </c>
      <c r="J225" s="91" t="s">
        <v>635</v>
      </c>
    </row>
    <row r="226" spans="1:10" ht="12.75">
      <c r="A226" s="83">
        <f ca="1" t="shared" si="14"/>
        <v>211</v>
      </c>
      <c r="B226" s="100" t="s">
        <v>456</v>
      </c>
      <c r="C226" s="95"/>
      <c r="D226" s="86" t="s">
        <v>963</v>
      </c>
      <c r="E226" s="101" t="s">
        <v>626</v>
      </c>
      <c r="F226" s="102">
        <v>1071.62</v>
      </c>
      <c r="G226" s="107"/>
      <c r="H226" s="89">
        <f t="shared" si="13"/>
        <v>0</v>
      </c>
      <c r="I226" s="90" t="str">
        <f t="shared" si="12"/>
        <v>M</v>
      </c>
      <c r="J226" s="91" t="s">
        <v>635</v>
      </c>
    </row>
    <row r="227" spans="1:10" ht="12.75">
      <c r="A227" s="83">
        <f ca="1" t="shared" si="14"/>
        <v>212</v>
      </c>
      <c r="B227" s="100" t="s">
        <v>457</v>
      </c>
      <c r="C227" s="95"/>
      <c r="D227" s="86" t="s">
        <v>964</v>
      </c>
      <c r="E227" s="101" t="s">
        <v>626</v>
      </c>
      <c r="F227" s="102">
        <v>2942.18</v>
      </c>
      <c r="G227" s="107"/>
      <c r="H227" s="89">
        <f t="shared" si="13"/>
        <v>0</v>
      </c>
      <c r="I227" s="90" t="str">
        <f t="shared" si="12"/>
        <v>M</v>
      </c>
      <c r="J227" s="91" t="s">
        <v>635</v>
      </c>
    </row>
    <row r="228" spans="1:10" ht="12.75">
      <c r="A228" s="83">
        <f ca="1" t="shared" si="14"/>
        <v>213</v>
      </c>
      <c r="B228" s="100" t="s">
        <v>458</v>
      </c>
      <c r="C228" s="95"/>
      <c r="D228" s="86" t="s">
        <v>965</v>
      </c>
      <c r="E228" s="101" t="s">
        <v>626</v>
      </c>
      <c r="F228" s="102">
        <v>153.09</v>
      </c>
      <c r="G228" s="107"/>
      <c r="H228" s="89">
        <f t="shared" si="13"/>
        <v>0</v>
      </c>
      <c r="I228" s="90" t="str">
        <f t="shared" si="12"/>
        <v>M</v>
      </c>
      <c r="J228" s="91" t="s">
        <v>635</v>
      </c>
    </row>
    <row r="229" spans="1:10" ht="12.75">
      <c r="A229" s="83">
        <f ca="1" t="shared" si="14"/>
        <v>214</v>
      </c>
      <c r="B229" s="100" t="s">
        <v>459</v>
      </c>
      <c r="C229" s="95" t="s">
        <v>243</v>
      </c>
      <c r="D229" s="86" t="s">
        <v>831</v>
      </c>
      <c r="E229" s="101" t="s">
        <v>626</v>
      </c>
      <c r="F229" s="102">
        <v>2269.96</v>
      </c>
      <c r="G229" s="107"/>
      <c r="H229" s="89">
        <f t="shared" si="13"/>
        <v>0</v>
      </c>
      <c r="I229" s="90" t="str">
        <f t="shared" si="12"/>
        <v>M</v>
      </c>
      <c r="J229" s="91" t="s">
        <v>635</v>
      </c>
    </row>
    <row r="230" spans="1:10" ht="12.75">
      <c r="A230" s="83">
        <f ca="1" t="shared" si="14"/>
        <v>215</v>
      </c>
      <c r="B230" s="100" t="s">
        <v>460</v>
      </c>
      <c r="C230" s="95" t="s">
        <v>243</v>
      </c>
      <c r="D230" s="86" t="s">
        <v>830</v>
      </c>
      <c r="E230" s="101" t="s">
        <v>626</v>
      </c>
      <c r="F230" s="102">
        <v>2347.3</v>
      </c>
      <c r="G230" s="107"/>
      <c r="H230" s="89">
        <f t="shared" si="13"/>
        <v>0</v>
      </c>
      <c r="I230" s="90" t="str">
        <f t="shared" si="12"/>
        <v>M</v>
      </c>
      <c r="J230" s="91" t="s">
        <v>635</v>
      </c>
    </row>
    <row r="231" spans="1:10" ht="12.75">
      <c r="A231" s="83">
        <f ca="1" t="shared" si="14"/>
        <v>216</v>
      </c>
      <c r="B231" s="100" t="s">
        <v>461</v>
      </c>
      <c r="C231" s="95" t="s">
        <v>243</v>
      </c>
      <c r="D231" s="86" t="s">
        <v>829</v>
      </c>
      <c r="E231" s="101" t="s">
        <v>626</v>
      </c>
      <c r="F231" s="102">
        <v>1166.64</v>
      </c>
      <c r="G231" s="107"/>
      <c r="H231" s="89">
        <f t="shared" si="13"/>
        <v>0</v>
      </c>
      <c r="I231" s="90" t="str">
        <f t="shared" si="12"/>
        <v>M</v>
      </c>
      <c r="J231" s="91" t="s">
        <v>635</v>
      </c>
    </row>
    <row r="232" spans="1:10" ht="12.75">
      <c r="A232" s="83">
        <f ca="1" t="shared" si="14"/>
        <v>217</v>
      </c>
      <c r="B232" s="100" t="s">
        <v>462</v>
      </c>
      <c r="C232" s="95"/>
      <c r="D232" s="86" t="s">
        <v>828</v>
      </c>
      <c r="E232" s="101" t="s">
        <v>626</v>
      </c>
      <c r="F232" s="102">
        <v>191.45</v>
      </c>
      <c r="G232" s="107"/>
      <c r="H232" s="89">
        <f t="shared" si="13"/>
        <v>0</v>
      </c>
      <c r="I232" s="90" t="str">
        <f t="shared" si="12"/>
        <v>M</v>
      </c>
      <c r="J232" s="91" t="s">
        <v>635</v>
      </c>
    </row>
    <row r="233" spans="1:10" ht="12.75">
      <c r="A233" s="83">
        <f ca="1" t="shared" si="14"/>
        <v>218</v>
      </c>
      <c r="B233" s="100" t="s">
        <v>463</v>
      </c>
      <c r="C233" s="95" t="s">
        <v>243</v>
      </c>
      <c r="D233" s="86" t="s">
        <v>827</v>
      </c>
      <c r="E233" s="101" t="s">
        <v>626</v>
      </c>
      <c r="F233" s="102">
        <v>788.67</v>
      </c>
      <c r="G233" s="107"/>
      <c r="H233" s="89">
        <f t="shared" si="13"/>
        <v>0</v>
      </c>
      <c r="I233" s="90" t="str">
        <f t="shared" si="12"/>
        <v>M</v>
      </c>
      <c r="J233" s="91" t="s">
        <v>635</v>
      </c>
    </row>
    <row r="234" spans="1:10" ht="12.75">
      <c r="A234" s="83">
        <f ca="1" t="shared" si="14"/>
        <v>219</v>
      </c>
      <c r="B234" s="100" t="s">
        <v>464</v>
      </c>
      <c r="C234" s="95" t="s">
        <v>243</v>
      </c>
      <c r="D234" s="86" t="s">
        <v>826</v>
      </c>
      <c r="E234" s="101" t="s">
        <v>626</v>
      </c>
      <c r="F234" s="102">
        <v>697.55</v>
      </c>
      <c r="G234" s="107"/>
      <c r="H234" s="89">
        <f t="shared" si="13"/>
        <v>0</v>
      </c>
      <c r="I234" s="90" t="str">
        <f t="shared" si="12"/>
        <v>M</v>
      </c>
      <c r="J234" s="91" t="s">
        <v>635</v>
      </c>
    </row>
    <row r="235" spans="1:10" ht="12.75">
      <c r="A235" s="83">
        <f ca="1" t="shared" si="14"/>
        <v>220</v>
      </c>
      <c r="B235" s="100" t="s">
        <v>465</v>
      </c>
      <c r="C235" s="95" t="s">
        <v>243</v>
      </c>
      <c r="D235" s="86" t="s">
        <v>825</v>
      </c>
      <c r="E235" s="101" t="s">
        <v>626</v>
      </c>
      <c r="F235" s="102">
        <v>1090.58</v>
      </c>
      <c r="G235" s="107"/>
      <c r="H235" s="89">
        <f t="shared" si="13"/>
        <v>0</v>
      </c>
      <c r="I235" s="90" t="str">
        <f aca="true" t="shared" si="15" ref="I235:I266">IF(E235&lt;&gt;"","M","")</f>
        <v>M</v>
      </c>
      <c r="J235" s="91" t="s">
        <v>635</v>
      </c>
    </row>
    <row r="236" spans="1:10" ht="12.75">
      <c r="A236" s="83">
        <f ca="1" t="shared" si="14"/>
        <v>221</v>
      </c>
      <c r="B236" s="100" t="s">
        <v>466</v>
      </c>
      <c r="C236" s="95" t="s">
        <v>243</v>
      </c>
      <c r="D236" s="86" t="s">
        <v>824</v>
      </c>
      <c r="E236" s="101" t="s">
        <v>626</v>
      </c>
      <c r="F236" s="102">
        <v>8996.11</v>
      </c>
      <c r="G236" s="107"/>
      <c r="H236" s="89">
        <f t="shared" si="13"/>
        <v>0</v>
      </c>
      <c r="I236" s="90" t="str">
        <f t="shared" si="15"/>
        <v>M</v>
      </c>
      <c r="J236" s="91" t="s">
        <v>635</v>
      </c>
    </row>
    <row r="237" spans="1:10" ht="12.75">
      <c r="A237" s="83">
        <f ca="1" t="shared" si="14"/>
        <v>222</v>
      </c>
      <c r="B237" s="100" t="s">
        <v>467</v>
      </c>
      <c r="C237" s="97" t="s">
        <v>243</v>
      </c>
      <c r="D237" s="86" t="s">
        <v>823</v>
      </c>
      <c r="E237" s="101" t="s">
        <v>626</v>
      </c>
      <c r="F237" s="102">
        <v>70.86</v>
      </c>
      <c r="G237" s="107"/>
      <c r="H237" s="89">
        <f t="shared" si="13"/>
        <v>0</v>
      </c>
      <c r="I237" s="90" t="str">
        <f t="shared" si="15"/>
        <v>M</v>
      </c>
      <c r="J237" s="91" t="s">
        <v>635</v>
      </c>
    </row>
    <row r="238" spans="1:10" ht="12.75">
      <c r="A238" s="83">
        <f ca="1" t="shared" si="14"/>
        <v>223</v>
      </c>
      <c r="B238" s="100" t="s">
        <v>468</v>
      </c>
      <c r="C238" s="97" t="s">
        <v>243</v>
      </c>
      <c r="D238" s="86" t="s">
        <v>822</v>
      </c>
      <c r="E238" s="101" t="s">
        <v>626</v>
      </c>
      <c r="F238" s="102">
        <v>248.24</v>
      </c>
      <c r="G238" s="107"/>
      <c r="H238" s="89">
        <f t="shared" si="13"/>
        <v>0</v>
      </c>
      <c r="I238" s="90" t="str">
        <f t="shared" si="15"/>
        <v>M</v>
      </c>
      <c r="J238" s="91" t="s">
        <v>635</v>
      </c>
    </row>
    <row r="239" spans="1:10" ht="12.75">
      <c r="A239" s="83">
        <f ca="1" t="shared" si="14"/>
        <v>224</v>
      </c>
      <c r="B239" s="100" t="s">
        <v>469</v>
      </c>
      <c r="C239" s="97" t="s">
        <v>243</v>
      </c>
      <c r="D239" s="86" t="s">
        <v>821</v>
      </c>
      <c r="E239" s="101" t="s">
        <v>626</v>
      </c>
      <c r="F239" s="102">
        <v>1280.85</v>
      </c>
      <c r="G239" s="107"/>
      <c r="H239" s="89">
        <f t="shared" si="13"/>
        <v>0</v>
      </c>
      <c r="I239" s="90" t="str">
        <f t="shared" si="15"/>
        <v>M</v>
      </c>
      <c r="J239" s="91" t="s">
        <v>635</v>
      </c>
    </row>
    <row r="240" spans="1:10" ht="12.75">
      <c r="A240" s="83">
        <f ca="1" t="shared" si="14"/>
        <v>225</v>
      </c>
      <c r="B240" s="100" t="s">
        <v>470</v>
      </c>
      <c r="C240" s="97" t="s">
        <v>243</v>
      </c>
      <c r="D240" s="86" t="s">
        <v>820</v>
      </c>
      <c r="E240" s="101" t="s">
        <v>626</v>
      </c>
      <c r="F240" s="102">
        <v>2077.32</v>
      </c>
      <c r="G240" s="107"/>
      <c r="H240" s="89">
        <f t="shared" si="13"/>
        <v>0</v>
      </c>
      <c r="I240" s="90" t="str">
        <f t="shared" si="15"/>
        <v>M</v>
      </c>
      <c r="J240" s="91" t="s">
        <v>635</v>
      </c>
    </row>
    <row r="241" spans="1:10" ht="12.75">
      <c r="A241" s="83">
        <f ca="1" t="shared" si="14"/>
        <v>226</v>
      </c>
      <c r="B241" s="100" t="s">
        <v>471</v>
      </c>
      <c r="C241" s="97" t="s">
        <v>243</v>
      </c>
      <c r="D241" s="86" t="s">
        <v>819</v>
      </c>
      <c r="E241" s="101" t="s">
        <v>626</v>
      </c>
      <c r="F241" s="102">
        <v>1419.62</v>
      </c>
      <c r="G241" s="107"/>
      <c r="H241" s="89">
        <f t="shared" si="13"/>
        <v>0</v>
      </c>
      <c r="I241" s="90" t="str">
        <f t="shared" si="15"/>
        <v>M</v>
      </c>
      <c r="J241" s="91" t="s">
        <v>635</v>
      </c>
    </row>
    <row r="242" spans="1:10" ht="12.75">
      <c r="A242" s="83">
        <f ca="1" t="shared" si="14"/>
        <v>227</v>
      </c>
      <c r="B242" s="100" t="s">
        <v>472</v>
      </c>
      <c r="C242" s="97"/>
      <c r="D242" s="86" t="s">
        <v>818</v>
      </c>
      <c r="E242" s="101" t="s">
        <v>626</v>
      </c>
      <c r="F242" s="102">
        <v>133.56</v>
      </c>
      <c r="G242" s="107"/>
      <c r="H242" s="89">
        <f t="shared" si="13"/>
        <v>0</v>
      </c>
      <c r="I242" s="90" t="str">
        <f t="shared" si="15"/>
        <v>M</v>
      </c>
      <c r="J242" s="91" t="s">
        <v>635</v>
      </c>
    </row>
    <row r="243" spans="1:10" ht="12.75">
      <c r="A243" s="83">
        <f ca="1" t="shared" si="14"/>
        <v>228</v>
      </c>
      <c r="B243" s="100" t="s">
        <v>473</v>
      </c>
      <c r="C243" s="97" t="s">
        <v>243</v>
      </c>
      <c r="D243" s="86" t="s">
        <v>817</v>
      </c>
      <c r="E243" s="101" t="s">
        <v>626</v>
      </c>
      <c r="F243" s="102">
        <v>618.34</v>
      </c>
      <c r="G243" s="107"/>
      <c r="H243" s="89">
        <f t="shared" si="13"/>
        <v>0</v>
      </c>
      <c r="I243" s="90" t="str">
        <f t="shared" si="15"/>
        <v>M</v>
      </c>
      <c r="J243" s="91" t="s">
        <v>635</v>
      </c>
    </row>
    <row r="244" spans="1:10" ht="12.75">
      <c r="A244" s="83">
        <f ca="1" t="shared" si="14"/>
        <v>229</v>
      </c>
      <c r="B244" s="100" t="s">
        <v>474</v>
      </c>
      <c r="C244" s="97" t="s">
        <v>243</v>
      </c>
      <c r="D244" s="86" t="s">
        <v>816</v>
      </c>
      <c r="E244" s="101" t="s">
        <v>626</v>
      </c>
      <c r="F244" s="102">
        <v>4522.81</v>
      </c>
      <c r="G244" s="107"/>
      <c r="H244" s="89">
        <f t="shared" si="13"/>
        <v>0</v>
      </c>
      <c r="I244" s="90" t="str">
        <f t="shared" si="15"/>
        <v>M</v>
      </c>
      <c r="J244" s="91" t="s">
        <v>635</v>
      </c>
    </row>
    <row r="245" spans="1:10" ht="24">
      <c r="A245" s="83">
        <f ca="1" t="shared" si="14"/>
        <v>230</v>
      </c>
      <c r="B245" s="100" t="s">
        <v>475</v>
      </c>
      <c r="C245" s="97" t="s">
        <v>243</v>
      </c>
      <c r="D245" s="86" t="s">
        <v>815</v>
      </c>
      <c r="E245" s="101" t="s">
        <v>626</v>
      </c>
      <c r="F245" s="102">
        <v>201.31</v>
      </c>
      <c r="G245" s="107"/>
      <c r="H245" s="89">
        <f t="shared" si="13"/>
        <v>0</v>
      </c>
      <c r="I245" s="90" t="str">
        <f t="shared" si="15"/>
        <v>M</v>
      </c>
      <c r="J245" s="91" t="s">
        <v>635</v>
      </c>
    </row>
    <row r="246" spans="1:10" ht="12.75">
      <c r="A246" s="83">
        <f ca="1" t="shared" si="14"/>
        <v>231</v>
      </c>
      <c r="B246" s="100" t="s">
        <v>476</v>
      </c>
      <c r="C246" s="97" t="s">
        <v>243</v>
      </c>
      <c r="D246" s="86" t="s">
        <v>814</v>
      </c>
      <c r="E246" s="101" t="s">
        <v>626</v>
      </c>
      <c r="F246" s="102">
        <v>223.61</v>
      </c>
      <c r="G246" s="107"/>
      <c r="H246" s="89">
        <f t="shared" si="13"/>
        <v>0</v>
      </c>
      <c r="I246" s="90" t="str">
        <f t="shared" si="15"/>
        <v>M</v>
      </c>
      <c r="J246" s="91" t="s">
        <v>635</v>
      </c>
    </row>
    <row r="247" spans="1:10" ht="12.75">
      <c r="A247" s="83">
        <f ca="1" t="shared" si="14"/>
        <v>232</v>
      </c>
      <c r="B247" s="100" t="s">
        <v>477</v>
      </c>
      <c r="C247" s="97" t="s">
        <v>243</v>
      </c>
      <c r="D247" s="86" t="s">
        <v>813</v>
      </c>
      <c r="E247" s="101" t="s">
        <v>626</v>
      </c>
      <c r="F247" s="102">
        <v>21.66</v>
      </c>
      <c r="G247" s="107"/>
      <c r="H247" s="89">
        <f t="shared" si="13"/>
        <v>0</v>
      </c>
      <c r="I247" s="90" t="str">
        <f t="shared" si="15"/>
        <v>M</v>
      </c>
      <c r="J247" s="91" t="s">
        <v>635</v>
      </c>
    </row>
    <row r="248" spans="1:10" ht="12.75">
      <c r="A248" s="83">
        <f ca="1" t="shared" si="14"/>
        <v>233</v>
      </c>
      <c r="B248" s="100" t="s">
        <v>478</v>
      </c>
      <c r="C248" s="97" t="s">
        <v>243</v>
      </c>
      <c r="D248" s="86" t="s">
        <v>812</v>
      </c>
      <c r="E248" s="101" t="s">
        <v>626</v>
      </c>
      <c r="F248" s="102">
        <v>610.56</v>
      </c>
      <c r="G248" s="107"/>
      <c r="H248" s="89">
        <f t="shared" si="13"/>
        <v>0</v>
      </c>
      <c r="I248" s="90" t="str">
        <f t="shared" si="15"/>
        <v>M</v>
      </c>
      <c r="J248" s="91" t="s">
        <v>635</v>
      </c>
    </row>
    <row r="249" spans="1:10" ht="12.75">
      <c r="A249" s="83">
        <f ca="1" t="shared" si="14"/>
        <v>234</v>
      </c>
      <c r="B249" s="100" t="s">
        <v>479</v>
      </c>
      <c r="C249" s="97" t="s">
        <v>243</v>
      </c>
      <c r="D249" s="86" t="s">
        <v>811</v>
      </c>
      <c r="E249" s="101" t="s">
        <v>626</v>
      </c>
      <c r="F249" s="102">
        <v>802.77</v>
      </c>
      <c r="G249" s="107"/>
      <c r="H249" s="89">
        <f t="shared" si="13"/>
        <v>0</v>
      </c>
      <c r="I249" s="90" t="str">
        <f t="shared" si="15"/>
        <v>M</v>
      </c>
      <c r="J249" s="91" t="s">
        <v>635</v>
      </c>
    </row>
    <row r="250" spans="1:10" ht="12.75">
      <c r="A250" s="83">
        <f ca="1" t="shared" si="14"/>
        <v>235</v>
      </c>
      <c r="B250" s="100" t="s">
        <v>480</v>
      </c>
      <c r="C250" s="97" t="s">
        <v>243</v>
      </c>
      <c r="D250" s="86" t="s">
        <v>810</v>
      </c>
      <c r="E250" s="101" t="s">
        <v>626</v>
      </c>
      <c r="F250" s="102">
        <v>200.74</v>
      </c>
      <c r="G250" s="107"/>
      <c r="H250" s="89">
        <f t="shared" si="13"/>
        <v>0</v>
      </c>
      <c r="I250" s="90" t="str">
        <f t="shared" si="15"/>
        <v>M</v>
      </c>
      <c r="J250" s="91" t="s">
        <v>635</v>
      </c>
    </row>
    <row r="251" spans="1:10" ht="24">
      <c r="A251" s="83">
        <f ca="1" t="shared" si="14"/>
        <v>236</v>
      </c>
      <c r="B251" s="100" t="s">
        <v>481</v>
      </c>
      <c r="C251" s="97" t="s">
        <v>243</v>
      </c>
      <c r="D251" s="86" t="s">
        <v>809</v>
      </c>
      <c r="E251" s="101" t="s">
        <v>623</v>
      </c>
      <c r="F251" s="102">
        <v>54</v>
      </c>
      <c r="G251" s="107"/>
      <c r="H251" s="89">
        <f t="shared" si="13"/>
        <v>0</v>
      </c>
      <c r="I251" s="90" t="str">
        <f t="shared" si="15"/>
        <v>M</v>
      </c>
      <c r="J251" s="91" t="s">
        <v>635</v>
      </c>
    </row>
    <row r="252" spans="1:10" ht="12.75">
      <c r="A252" s="83">
        <f ca="1" t="shared" si="14"/>
        <v>237</v>
      </c>
      <c r="B252" s="100" t="s">
        <v>482</v>
      </c>
      <c r="C252" s="97" t="s">
        <v>243</v>
      </c>
      <c r="D252" s="86" t="s">
        <v>808</v>
      </c>
      <c r="E252" s="101" t="s">
        <v>623</v>
      </c>
      <c r="F252" s="102">
        <v>29</v>
      </c>
      <c r="G252" s="107"/>
      <c r="H252" s="89">
        <f t="shared" si="13"/>
        <v>0</v>
      </c>
      <c r="I252" s="90" t="str">
        <f t="shared" si="15"/>
        <v>M</v>
      </c>
      <c r="J252" s="91" t="s">
        <v>635</v>
      </c>
    </row>
    <row r="253" spans="1:10" ht="12.75">
      <c r="A253" s="83">
        <f ca="1" t="shared" si="14"/>
        <v>238</v>
      </c>
      <c r="B253" s="100" t="s">
        <v>483</v>
      </c>
      <c r="C253" s="97" t="s">
        <v>243</v>
      </c>
      <c r="D253" s="86" t="s">
        <v>807</v>
      </c>
      <c r="E253" s="101" t="s">
        <v>623</v>
      </c>
      <c r="F253" s="102">
        <v>135</v>
      </c>
      <c r="G253" s="107"/>
      <c r="H253" s="89">
        <f t="shared" si="13"/>
        <v>0</v>
      </c>
      <c r="I253" s="90" t="str">
        <f t="shared" si="15"/>
        <v>M</v>
      </c>
      <c r="J253" s="91" t="s">
        <v>635</v>
      </c>
    </row>
    <row r="254" spans="1:10" ht="12.75">
      <c r="A254" s="83">
        <f ca="1" t="shared" si="14"/>
        <v>239</v>
      </c>
      <c r="B254" s="100" t="s">
        <v>484</v>
      </c>
      <c r="C254" s="97" t="s">
        <v>243</v>
      </c>
      <c r="D254" s="86" t="s">
        <v>806</v>
      </c>
      <c r="E254" s="101" t="s">
        <v>626</v>
      </c>
      <c r="F254" s="102">
        <v>26.41</v>
      </c>
      <c r="G254" s="107"/>
      <c r="H254" s="89">
        <f t="shared" si="13"/>
        <v>0</v>
      </c>
      <c r="I254" s="90" t="str">
        <f t="shared" si="15"/>
        <v>M</v>
      </c>
      <c r="J254" s="91" t="s">
        <v>636</v>
      </c>
    </row>
    <row r="255" spans="1:10" ht="12.75">
      <c r="A255" s="83">
        <f ca="1" t="shared" si="14"/>
        <v>240</v>
      </c>
      <c r="B255" s="100" t="s">
        <v>485</v>
      </c>
      <c r="C255" s="97" t="s">
        <v>243</v>
      </c>
      <c r="D255" s="86" t="s">
        <v>806</v>
      </c>
      <c r="E255" s="101" t="s">
        <v>626</v>
      </c>
      <c r="F255" s="102">
        <v>455.09</v>
      </c>
      <c r="G255" s="107"/>
      <c r="H255" s="89">
        <f t="shared" si="13"/>
        <v>0</v>
      </c>
      <c r="I255" s="90" t="str">
        <f t="shared" si="15"/>
        <v>M</v>
      </c>
      <c r="J255" s="91" t="s">
        <v>636</v>
      </c>
    </row>
    <row r="256" spans="1:10" ht="12.75">
      <c r="A256" s="83">
        <f ca="1" t="shared" si="14"/>
        <v>241</v>
      </c>
      <c r="B256" s="100" t="s">
        <v>486</v>
      </c>
      <c r="C256" s="97" t="s">
        <v>243</v>
      </c>
      <c r="D256" s="86" t="s">
        <v>805</v>
      </c>
      <c r="E256" s="101" t="s">
        <v>626</v>
      </c>
      <c r="F256" s="102">
        <v>665.75</v>
      </c>
      <c r="G256" s="107"/>
      <c r="H256" s="89">
        <f t="shared" si="13"/>
        <v>0</v>
      </c>
      <c r="I256" s="90" t="str">
        <f t="shared" si="15"/>
        <v>M</v>
      </c>
      <c r="J256" s="91" t="s">
        <v>636</v>
      </c>
    </row>
    <row r="257" spans="1:10" ht="12.75">
      <c r="A257" s="83">
        <f ca="1" t="shared" si="14"/>
        <v>242</v>
      </c>
      <c r="B257" s="100" t="s">
        <v>487</v>
      </c>
      <c r="C257" s="97" t="s">
        <v>243</v>
      </c>
      <c r="D257" s="86" t="s">
        <v>804</v>
      </c>
      <c r="E257" s="101" t="s">
        <v>623</v>
      </c>
      <c r="F257" s="102">
        <v>4</v>
      </c>
      <c r="G257" s="107"/>
      <c r="H257" s="89">
        <f t="shared" si="13"/>
        <v>0</v>
      </c>
      <c r="I257" s="90" t="str">
        <f t="shared" si="15"/>
        <v>M</v>
      </c>
      <c r="J257" s="91" t="s">
        <v>636</v>
      </c>
    </row>
    <row r="258" spans="1:10" ht="12.75">
      <c r="A258" s="83">
        <f ca="1" t="shared" si="14"/>
        <v>243</v>
      </c>
      <c r="B258" s="100" t="s">
        <v>488</v>
      </c>
      <c r="C258" s="97" t="s">
        <v>243</v>
      </c>
      <c r="D258" s="86" t="s">
        <v>803</v>
      </c>
      <c r="E258" s="101" t="s">
        <v>626</v>
      </c>
      <c r="F258" s="102">
        <v>398.4</v>
      </c>
      <c r="G258" s="107"/>
      <c r="H258" s="89">
        <f t="shared" si="13"/>
        <v>0</v>
      </c>
      <c r="I258" s="90" t="str">
        <f t="shared" si="15"/>
        <v>M</v>
      </c>
      <c r="J258" s="91" t="s">
        <v>636</v>
      </c>
    </row>
    <row r="259" spans="1:10" ht="12.75">
      <c r="A259" s="83">
        <f ca="1" t="shared" si="14"/>
        <v>244</v>
      </c>
      <c r="B259" s="100" t="s">
        <v>489</v>
      </c>
      <c r="C259" s="97" t="s">
        <v>243</v>
      </c>
      <c r="D259" s="86" t="s">
        <v>802</v>
      </c>
      <c r="E259" s="101" t="s">
        <v>626</v>
      </c>
      <c r="F259" s="102">
        <v>171.95</v>
      </c>
      <c r="G259" s="107"/>
      <c r="H259" s="89">
        <f t="shared" si="13"/>
        <v>0</v>
      </c>
      <c r="I259" s="90" t="str">
        <f t="shared" si="15"/>
        <v>M</v>
      </c>
      <c r="J259" s="91" t="s">
        <v>636</v>
      </c>
    </row>
    <row r="260" spans="1:10" ht="12.75">
      <c r="A260" s="83">
        <f ca="1" t="shared" si="14"/>
        <v>245</v>
      </c>
      <c r="B260" s="100" t="s">
        <v>490</v>
      </c>
      <c r="C260" s="97" t="s">
        <v>243</v>
      </c>
      <c r="D260" s="86" t="s">
        <v>801</v>
      </c>
      <c r="E260" s="101" t="s">
        <v>626</v>
      </c>
      <c r="F260" s="102">
        <v>1438.58</v>
      </c>
      <c r="G260" s="107"/>
      <c r="H260" s="89">
        <f t="shared" si="13"/>
        <v>0</v>
      </c>
      <c r="I260" s="90" t="str">
        <f t="shared" si="15"/>
        <v>M</v>
      </c>
      <c r="J260" s="91" t="s">
        <v>636</v>
      </c>
    </row>
    <row r="261" spans="1:10" ht="12.75">
      <c r="A261" s="83">
        <f ca="1" t="shared" si="14"/>
        <v>246</v>
      </c>
      <c r="B261" s="100" t="s">
        <v>491</v>
      </c>
      <c r="C261" s="97" t="s">
        <v>243</v>
      </c>
      <c r="D261" s="86" t="s">
        <v>800</v>
      </c>
      <c r="E261" s="101" t="s">
        <v>627</v>
      </c>
      <c r="F261" s="102">
        <v>726.44</v>
      </c>
      <c r="G261" s="107"/>
      <c r="H261" s="89">
        <f t="shared" si="13"/>
        <v>0</v>
      </c>
      <c r="I261" s="90" t="str">
        <f t="shared" si="15"/>
        <v>M</v>
      </c>
      <c r="J261" s="91" t="s">
        <v>636</v>
      </c>
    </row>
    <row r="262" spans="1:10" ht="12.75">
      <c r="A262" s="83">
        <f ca="1" t="shared" si="14"/>
        <v>247</v>
      </c>
      <c r="B262" s="100" t="s">
        <v>492</v>
      </c>
      <c r="C262" s="97"/>
      <c r="D262" s="86" t="s">
        <v>799</v>
      </c>
      <c r="E262" s="101" t="s">
        <v>626</v>
      </c>
      <c r="F262" s="102">
        <v>246.55</v>
      </c>
      <c r="G262" s="107"/>
      <c r="H262" s="89">
        <f t="shared" si="13"/>
        <v>0</v>
      </c>
      <c r="I262" s="90" t="str">
        <f t="shared" si="15"/>
        <v>M</v>
      </c>
      <c r="J262" s="91" t="s">
        <v>636</v>
      </c>
    </row>
    <row r="263" spans="1:10" ht="12.75">
      <c r="A263" s="83">
        <f ca="1" t="shared" si="14"/>
        <v>248</v>
      </c>
      <c r="B263" s="100" t="s">
        <v>493</v>
      </c>
      <c r="C263" s="97"/>
      <c r="D263" s="86" t="s">
        <v>798</v>
      </c>
      <c r="E263" s="101" t="s">
        <v>626</v>
      </c>
      <c r="F263" s="102">
        <v>5376.63</v>
      </c>
      <c r="G263" s="107"/>
      <c r="H263" s="89">
        <f t="shared" si="13"/>
        <v>0</v>
      </c>
      <c r="I263" s="90" t="str">
        <f t="shared" si="15"/>
        <v>M</v>
      </c>
      <c r="J263" s="91" t="s">
        <v>632</v>
      </c>
    </row>
    <row r="264" spans="1:10" ht="12.75">
      <c r="A264" s="83">
        <f ca="1" t="shared" si="14"/>
        <v>249</v>
      </c>
      <c r="B264" s="100" t="s">
        <v>494</v>
      </c>
      <c r="C264" s="97"/>
      <c r="D264" s="86" t="s">
        <v>798</v>
      </c>
      <c r="E264" s="101" t="s">
        <v>626</v>
      </c>
      <c r="F264" s="102">
        <v>246.55</v>
      </c>
      <c r="G264" s="107"/>
      <c r="H264" s="89">
        <f t="shared" si="13"/>
        <v>0</v>
      </c>
      <c r="I264" s="90" t="str">
        <f t="shared" si="15"/>
        <v>M</v>
      </c>
      <c r="J264" s="91" t="s">
        <v>632</v>
      </c>
    </row>
    <row r="265" spans="1:10" ht="12.75">
      <c r="A265" s="83">
        <f ca="1" t="shared" si="14"/>
        <v>250</v>
      </c>
      <c r="B265" s="100" t="s">
        <v>495</v>
      </c>
      <c r="C265" s="97"/>
      <c r="D265" s="86" t="s">
        <v>797</v>
      </c>
      <c r="E265" s="101" t="s">
        <v>626</v>
      </c>
      <c r="F265" s="102">
        <v>5376.63</v>
      </c>
      <c r="G265" s="107"/>
      <c r="H265" s="89">
        <f t="shared" si="13"/>
        <v>0</v>
      </c>
      <c r="I265" s="90" t="str">
        <f t="shared" si="15"/>
        <v>M</v>
      </c>
      <c r="J265" s="91" t="s">
        <v>632</v>
      </c>
    </row>
    <row r="266" spans="1:10" ht="12.75">
      <c r="A266" s="83">
        <f ca="1" t="shared" si="14"/>
        <v>251</v>
      </c>
      <c r="B266" s="100" t="s">
        <v>496</v>
      </c>
      <c r="C266" s="97" t="s">
        <v>243</v>
      </c>
      <c r="D266" s="86" t="s">
        <v>796</v>
      </c>
      <c r="E266" s="101" t="s">
        <v>626</v>
      </c>
      <c r="F266" s="102">
        <v>397.63</v>
      </c>
      <c r="G266" s="107"/>
      <c r="H266" s="89">
        <f t="shared" si="13"/>
        <v>0</v>
      </c>
      <c r="I266" s="90" t="str">
        <f t="shared" si="15"/>
        <v>M</v>
      </c>
      <c r="J266" s="91" t="s">
        <v>636</v>
      </c>
    </row>
    <row r="267" spans="1:10" ht="12.75">
      <c r="A267" s="83">
        <f ca="1" t="shared" si="14"/>
        <v>252</v>
      </c>
      <c r="B267" s="100" t="s">
        <v>497</v>
      </c>
      <c r="C267" s="97" t="s">
        <v>243</v>
      </c>
      <c r="D267" s="86" t="s">
        <v>795</v>
      </c>
      <c r="E267" s="101" t="s">
        <v>626</v>
      </c>
      <c r="F267" s="102">
        <v>609.71</v>
      </c>
      <c r="G267" s="107"/>
      <c r="H267" s="89">
        <f t="shared" si="13"/>
        <v>0</v>
      </c>
      <c r="I267" s="90" t="str">
        <f aca="true" t="shared" si="16" ref="I267:I298">IF(E267&lt;&gt;"","M","")</f>
        <v>M</v>
      </c>
      <c r="J267" s="91" t="s">
        <v>636</v>
      </c>
    </row>
    <row r="268" spans="1:10" ht="12.75">
      <c r="A268" s="83">
        <f ca="1" t="shared" si="14"/>
        <v>253</v>
      </c>
      <c r="B268" s="100" t="s">
        <v>498</v>
      </c>
      <c r="C268" s="97" t="s">
        <v>243</v>
      </c>
      <c r="D268" s="86" t="s">
        <v>794</v>
      </c>
      <c r="E268" s="101" t="s">
        <v>626</v>
      </c>
      <c r="F268" s="102">
        <v>592.17</v>
      </c>
      <c r="G268" s="107"/>
      <c r="H268" s="89">
        <f t="shared" si="13"/>
        <v>0</v>
      </c>
      <c r="I268" s="90" t="str">
        <f t="shared" si="16"/>
        <v>M</v>
      </c>
      <c r="J268" s="91" t="s">
        <v>636</v>
      </c>
    </row>
    <row r="269" spans="1:10" ht="12.75">
      <c r="A269" s="83">
        <f ca="1" t="shared" si="14"/>
        <v>254</v>
      </c>
      <c r="B269" s="100" t="s">
        <v>499</v>
      </c>
      <c r="C269" s="97" t="s">
        <v>243</v>
      </c>
      <c r="D269" s="86" t="s">
        <v>793</v>
      </c>
      <c r="E269" s="101" t="s">
        <v>626</v>
      </c>
      <c r="F269" s="102">
        <v>172.28</v>
      </c>
      <c r="G269" s="107"/>
      <c r="H269" s="89">
        <f t="shared" si="13"/>
        <v>0</v>
      </c>
      <c r="I269" s="90" t="str">
        <f t="shared" si="16"/>
        <v>M</v>
      </c>
      <c r="J269" s="91" t="s">
        <v>636</v>
      </c>
    </row>
    <row r="270" spans="1:10" ht="12.75">
      <c r="A270" s="83">
        <f ca="1" t="shared" si="14"/>
        <v>255</v>
      </c>
      <c r="B270" s="100" t="s">
        <v>500</v>
      </c>
      <c r="C270" s="97" t="s">
        <v>243</v>
      </c>
      <c r="D270" s="86" t="s">
        <v>792</v>
      </c>
      <c r="E270" s="101" t="s">
        <v>627</v>
      </c>
      <c r="F270" s="102">
        <v>82.95</v>
      </c>
      <c r="G270" s="107"/>
      <c r="H270" s="89">
        <f t="shared" si="13"/>
        <v>0</v>
      </c>
      <c r="I270" s="90" t="str">
        <f t="shared" si="16"/>
        <v>M</v>
      </c>
      <c r="J270" s="91" t="s">
        <v>636</v>
      </c>
    </row>
    <row r="271" spans="1:10" ht="12.75">
      <c r="A271" s="83">
        <f ca="1" t="shared" si="14"/>
        <v>256</v>
      </c>
      <c r="B271" s="100" t="s">
        <v>501</v>
      </c>
      <c r="C271" s="97" t="s">
        <v>243</v>
      </c>
      <c r="D271" s="86" t="s">
        <v>639</v>
      </c>
      <c r="E271" s="101" t="s">
        <v>627</v>
      </c>
      <c r="F271" s="102">
        <v>360.84</v>
      </c>
      <c r="G271" s="107"/>
      <c r="H271" s="89">
        <f t="shared" si="13"/>
        <v>0</v>
      </c>
      <c r="I271" s="90" t="str">
        <f t="shared" si="16"/>
        <v>M</v>
      </c>
      <c r="J271" s="91" t="s">
        <v>636</v>
      </c>
    </row>
    <row r="272" spans="1:10" ht="12.75">
      <c r="A272" s="83">
        <f ca="1" t="shared" si="14"/>
        <v>257</v>
      </c>
      <c r="B272" s="100" t="s">
        <v>502</v>
      </c>
      <c r="C272" s="97"/>
      <c r="D272" s="86" t="s">
        <v>791</v>
      </c>
      <c r="E272" s="101" t="s">
        <v>627</v>
      </c>
      <c r="F272" s="102">
        <v>249.64</v>
      </c>
      <c r="G272" s="107"/>
      <c r="H272" s="89">
        <f aca="true" t="shared" si="17" ref="H272:H335">+IF(AND(F272="",G272=""),"",ROUND(F272*G272,2))</f>
        <v>0</v>
      </c>
      <c r="I272" s="90" t="str">
        <f t="shared" si="16"/>
        <v>M</v>
      </c>
      <c r="J272" s="91" t="s">
        <v>636</v>
      </c>
    </row>
    <row r="273" spans="1:10" ht="12.75">
      <c r="A273" s="83">
        <f aca="true" ca="1" t="shared" si="18" ref="A273:A336">+IF(NOT(ISBLANK(INDIRECT("e"&amp;ROW()))),MAX(INDIRECT("a$16:A"&amp;ROW()-1))+1,"")</f>
        <v>258</v>
      </c>
      <c r="B273" s="100" t="s">
        <v>503</v>
      </c>
      <c r="C273" s="97"/>
      <c r="D273" s="86" t="s">
        <v>790</v>
      </c>
      <c r="E273" s="101" t="s">
        <v>627</v>
      </c>
      <c r="F273" s="102">
        <v>135.9</v>
      </c>
      <c r="G273" s="107"/>
      <c r="H273" s="89">
        <f t="shared" si="17"/>
        <v>0</v>
      </c>
      <c r="I273" s="90" t="str">
        <f t="shared" si="16"/>
        <v>M</v>
      </c>
      <c r="J273" s="91" t="s">
        <v>636</v>
      </c>
    </row>
    <row r="274" spans="1:10" ht="12.75">
      <c r="A274" s="83">
        <f ca="1" t="shared" si="18"/>
        <v>259</v>
      </c>
      <c r="B274" s="100" t="s">
        <v>504</v>
      </c>
      <c r="C274" s="97" t="s">
        <v>243</v>
      </c>
      <c r="D274" s="86" t="s">
        <v>789</v>
      </c>
      <c r="E274" s="101" t="s">
        <v>627</v>
      </c>
      <c r="F274" s="102">
        <v>9.4</v>
      </c>
      <c r="G274" s="107"/>
      <c r="H274" s="89">
        <f t="shared" si="17"/>
        <v>0</v>
      </c>
      <c r="I274" s="90" t="str">
        <f t="shared" si="16"/>
        <v>M</v>
      </c>
      <c r="J274" s="91" t="s">
        <v>636</v>
      </c>
    </row>
    <row r="275" spans="1:10" ht="12.75">
      <c r="A275" s="83">
        <f ca="1" t="shared" si="18"/>
        <v>260</v>
      </c>
      <c r="B275" s="100" t="s">
        <v>505</v>
      </c>
      <c r="C275" s="97" t="s">
        <v>243</v>
      </c>
      <c r="D275" s="86" t="s">
        <v>788</v>
      </c>
      <c r="E275" s="101" t="s">
        <v>627</v>
      </c>
      <c r="F275" s="102">
        <v>31.9</v>
      </c>
      <c r="G275" s="107"/>
      <c r="H275" s="89">
        <f t="shared" si="17"/>
        <v>0</v>
      </c>
      <c r="I275" s="90" t="str">
        <f t="shared" si="16"/>
        <v>M</v>
      </c>
      <c r="J275" s="91" t="s">
        <v>636</v>
      </c>
    </row>
    <row r="276" spans="1:10" ht="12.75">
      <c r="A276" s="83">
        <f ca="1" t="shared" si="18"/>
        <v>261</v>
      </c>
      <c r="B276" s="100" t="s">
        <v>506</v>
      </c>
      <c r="C276" s="97" t="s">
        <v>243</v>
      </c>
      <c r="D276" s="86" t="s">
        <v>787</v>
      </c>
      <c r="E276" s="101" t="s">
        <v>627</v>
      </c>
      <c r="F276" s="102">
        <v>5.29</v>
      </c>
      <c r="G276" s="107"/>
      <c r="H276" s="89">
        <f t="shared" si="17"/>
        <v>0</v>
      </c>
      <c r="I276" s="90" t="str">
        <f t="shared" si="16"/>
        <v>M</v>
      </c>
      <c r="J276" s="91" t="s">
        <v>636</v>
      </c>
    </row>
    <row r="277" spans="1:10" ht="12.75">
      <c r="A277" s="83">
        <f ca="1" t="shared" si="18"/>
        <v>262</v>
      </c>
      <c r="B277" s="100" t="s">
        <v>507</v>
      </c>
      <c r="C277" s="97"/>
      <c r="D277" s="86" t="s">
        <v>786</v>
      </c>
      <c r="E277" s="101" t="s">
        <v>624</v>
      </c>
      <c r="F277" s="102">
        <v>12.94</v>
      </c>
      <c r="G277" s="107"/>
      <c r="H277" s="89">
        <f t="shared" si="17"/>
        <v>0</v>
      </c>
      <c r="I277" s="90" t="str">
        <f t="shared" si="16"/>
        <v>M</v>
      </c>
      <c r="J277" s="91" t="s">
        <v>632</v>
      </c>
    </row>
    <row r="278" spans="1:10" ht="12.75">
      <c r="A278" s="83">
        <f ca="1" t="shared" si="18"/>
        <v>263</v>
      </c>
      <c r="B278" s="100" t="s">
        <v>508</v>
      </c>
      <c r="C278" s="97"/>
      <c r="D278" s="86" t="s">
        <v>785</v>
      </c>
      <c r="E278" s="101" t="s">
        <v>626</v>
      </c>
      <c r="F278" s="102">
        <v>195.07</v>
      </c>
      <c r="G278" s="107"/>
      <c r="H278" s="89">
        <f t="shared" si="17"/>
        <v>0</v>
      </c>
      <c r="I278" s="90" t="str">
        <f t="shared" si="16"/>
        <v>M</v>
      </c>
      <c r="J278" s="91" t="s">
        <v>632</v>
      </c>
    </row>
    <row r="279" spans="1:10" ht="12.75">
      <c r="A279" s="83">
        <f ca="1" t="shared" si="18"/>
        <v>264</v>
      </c>
      <c r="B279" s="100" t="s">
        <v>509</v>
      </c>
      <c r="C279" s="97" t="s">
        <v>243</v>
      </c>
      <c r="D279" s="86" t="s">
        <v>784</v>
      </c>
      <c r="E279" s="101" t="s">
        <v>623</v>
      </c>
      <c r="F279" s="102">
        <v>1</v>
      </c>
      <c r="G279" s="107"/>
      <c r="H279" s="89">
        <f t="shared" si="17"/>
        <v>0</v>
      </c>
      <c r="I279" s="90" t="str">
        <f t="shared" si="16"/>
        <v>M</v>
      </c>
      <c r="J279" s="91" t="s">
        <v>632</v>
      </c>
    </row>
    <row r="280" spans="1:10" ht="12.75">
      <c r="A280" s="83">
        <f ca="1" t="shared" si="18"/>
        <v>265</v>
      </c>
      <c r="B280" s="100" t="s">
        <v>510</v>
      </c>
      <c r="C280" s="97" t="s">
        <v>243</v>
      </c>
      <c r="D280" s="86" t="s">
        <v>783</v>
      </c>
      <c r="E280" s="101" t="s">
        <v>623</v>
      </c>
      <c r="F280" s="102">
        <v>1</v>
      </c>
      <c r="G280" s="107"/>
      <c r="H280" s="89">
        <f t="shared" si="17"/>
        <v>0</v>
      </c>
      <c r="I280" s="90" t="str">
        <f t="shared" si="16"/>
        <v>M</v>
      </c>
      <c r="J280" s="91" t="s">
        <v>632</v>
      </c>
    </row>
    <row r="281" spans="1:10" ht="12.75">
      <c r="A281" s="83">
        <f ca="1" t="shared" si="18"/>
        <v>266</v>
      </c>
      <c r="B281" s="100" t="s">
        <v>511</v>
      </c>
      <c r="C281" s="97" t="s">
        <v>243</v>
      </c>
      <c r="D281" s="86" t="s">
        <v>782</v>
      </c>
      <c r="E281" s="101" t="s">
        <v>623</v>
      </c>
      <c r="F281" s="102">
        <v>1</v>
      </c>
      <c r="G281" s="107"/>
      <c r="H281" s="89">
        <f t="shared" si="17"/>
        <v>0</v>
      </c>
      <c r="I281" s="90" t="str">
        <f t="shared" si="16"/>
        <v>M</v>
      </c>
      <c r="J281" s="91" t="s">
        <v>632</v>
      </c>
    </row>
    <row r="282" spans="1:10" ht="12.75">
      <c r="A282" s="83">
        <f ca="1" t="shared" si="18"/>
        <v>267</v>
      </c>
      <c r="B282" s="100" t="s">
        <v>512</v>
      </c>
      <c r="C282" s="97" t="s">
        <v>243</v>
      </c>
      <c r="D282" s="86" t="s">
        <v>781</v>
      </c>
      <c r="E282" s="101" t="s">
        <v>623</v>
      </c>
      <c r="F282" s="102">
        <v>1</v>
      </c>
      <c r="G282" s="107"/>
      <c r="H282" s="89">
        <f t="shared" si="17"/>
        <v>0</v>
      </c>
      <c r="I282" s="90" t="str">
        <f t="shared" si="16"/>
        <v>M</v>
      </c>
      <c r="J282" s="91" t="s">
        <v>632</v>
      </c>
    </row>
    <row r="283" spans="1:10" ht="12.75">
      <c r="A283" s="83">
        <f ca="1" t="shared" si="18"/>
        <v>268</v>
      </c>
      <c r="B283" s="100" t="s">
        <v>513</v>
      </c>
      <c r="C283" s="97" t="s">
        <v>243</v>
      </c>
      <c r="D283" s="86" t="s">
        <v>780</v>
      </c>
      <c r="E283" s="101" t="s">
        <v>623</v>
      </c>
      <c r="F283" s="102">
        <v>1</v>
      </c>
      <c r="G283" s="107"/>
      <c r="H283" s="89">
        <f t="shared" si="17"/>
        <v>0</v>
      </c>
      <c r="I283" s="90" t="str">
        <f t="shared" si="16"/>
        <v>M</v>
      </c>
      <c r="J283" s="91" t="s">
        <v>632</v>
      </c>
    </row>
    <row r="284" spans="1:10" ht="12.75">
      <c r="A284" s="83">
        <f ca="1" t="shared" si="18"/>
        <v>269</v>
      </c>
      <c r="B284" s="100" t="s">
        <v>514</v>
      </c>
      <c r="C284" s="97" t="s">
        <v>243</v>
      </c>
      <c r="D284" s="86" t="s">
        <v>779</v>
      </c>
      <c r="E284" s="101" t="s">
        <v>623</v>
      </c>
      <c r="F284" s="102">
        <v>2</v>
      </c>
      <c r="G284" s="107"/>
      <c r="H284" s="89">
        <f t="shared" si="17"/>
        <v>0</v>
      </c>
      <c r="I284" s="90" t="str">
        <f t="shared" si="16"/>
        <v>M</v>
      </c>
      <c r="J284" s="91" t="s">
        <v>632</v>
      </c>
    </row>
    <row r="285" spans="1:10" ht="12.75">
      <c r="A285" s="83">
        <f ca="1" t="shared" si="18"/>
        <v>270</v>
      </c>
      <c r="B285" s="100" t="s">
        <v>515</v>
      </c>
      <c r="C285" s="97" t="s">
        <v>243</v>
      </c>
      <c r="D285" s="86" t="s">
        <v>778</v>
      </c>
      <c r="E285" s="101" t="s">
        <v>627</v>
      </c>
      <c r="F285" s="102">
        <v>30</v>
      </c>
      <c r="G285" s="107"/>
      <c r="H285" s="89">
        <f t="shared" si="17"/>
        <v>0</v>
      </c>
      <c r="I285" s="90" t="str">
        <f t="shared" si="16"/>
        <v>M</v>
      </c>
      <c r="J285" s="91" t="s">
        <v>636</v>
      </c>
    </row>
    <row r="286" spans="1:10" ht="12.75">
      <c r="A286" s="83">
        <f ca="1" t="shared" si="18"/>
        <v>271</v>
      </c>
      <c r="B286" s="100" t="s">
        <v>516</v>
      </c>
      <c r="C286" s="97" t="s">
        <v>243</v>
      </c>
      <c r="D286" s="86" t="s">
        <v>777</v>
      </c>
      <c r="E286" s="101" t="s">
        <v>623</v>
      </c>
      <c r="F286" s="102">
        <v>11</v>
      </c>
      <c r="G286" s="107"/>
      <c r="H286" s="89">
        <f t="shared" si="17"/>
        <v>0</v>
      </c>
      <c r="I286" s="90" t="str">
        <f t="shared" si="16"/>
        <v>M</v>
      </c>
      <c r="J286" s="91" t="s">
        <v>636</v>
      </c>
    </row>
    <row r="287" spans="1:10" ht="12.75">
      <c r="A287" s="83">
        <f ca="1" t="shared" si="18"/>
        <v>272</v>
      </c>
      <c r="B287" s="100" t="s">
        <v>517</v>
      </c>
      <c r="C287" s="97" t="s">
        <v>243</v>
      </c>
      <c r="D287" s="86" t="s">
        <v>776</v>
      </c>
      <c r="E287" s="101" t="s">
        <v>623</v>
      </c>
      <c r="F287" s="102">
        <v>26</v>
      </c>
      <c r="G287" s="107"/>
      <c r="H287" s="89">
        <f t="shared" si="17"/>
        <v>0</v>
      </c>
      <c r="I287" s="90" t="str">
        <f t="shared" si="16"/>
        <v>M</v>
      </c>
      <c r="J287" s="91" t="s">
        <v>636</v>
      </c>
    </row>
    <row r="288" spans="1:10" ht="12.75">
      <c r="A288" s="83">
        <f ca="1" t="shared" si="18"/>
        <v>273</v>
      </c>
      <c r="B288" s="100" t="s">
        <v>518</v>
      </c>
      <c r="C288" s="97" t="s">
        <v>243</v>
      </c>
      <c r="D288" s="86" t="s">
        <v>775</v>
      </c>
      <c r="E288" s="101" t="s">
        <v>623</v>
      </c>
      <c r="F288" s="102">
        <v>5</v>
      </c>
      <c r="G288" s="107"/>
      <c r="H288" s="89">
        <f t="shared" si="17"/>
        <v>0</v>
      </c>
      <c r="I288" s="90" t="str">
        <f t="shared" si="16"/>
        <v>M</v>
      </c>
      <c r="J288" s="91" t="s">
        <v>636</v>
      </c>
    </row>
    <row r="289" spans="1:10" ht="12.75">
      <c r="A289" s="83">
        <f ca="1" t="shared" si="18"/>
        <v>274</v>
      </c>
      <c r="B289" s="100" t="s">
        <v>519</v>
      </c>
      <c r="C289" s="97" t="s">
        <v>243</v>
      </c>
      <c r="D289" s="86" t="s">
        <v>774</v>
      </c>
      <c r="E289" s="101" t="s">
        <v>623</v>
      </c>
      <c r="F289" s="102">
        <v>1</v>
      </c>
      <c r="G289" s="107"/>
      <c r="H289" s="89">
        <f t="shared" si="17"/>
        <v>0</v>
      </c>
      <c r="I289" s="90" t="str">
        <f t="shared" si="16"/>
        <v>M</v>
      </c>
      <c r="J289" s="91" t="s">
        <v>636</v>
      </c>
    </row>
    <row r="290" spans="1:10" ht="12.75">
      <c r="A290" s="83">
        <f ca="1" t="shared" si="18"/>
        <v>275</v>
      </c>
      <c r="B290" s="100" t="s">
        <v>520</v>
      </c>
      <c r="C290" s="97" t="s">
        <v>243</v>
      </c>
      <c r="D290" s="86" t="s">
        <v>773</v>
      </c>
      <c r="E290" s="101" t="s">
        <v>623</v>
      </c>
      <c r="F290" s="102">
        <v>75</v>
      </c>
      <c r="G290" s="107"/>
      <c r="H290" s="89">
        <f t="shared" si="17"/>
        <v>0</v>
      </c>
      <c r="I290" s="90" t="str">
        <f t="shared" si="16"/>
        <v>M</v>
      </c>
      <c r="J290" s="91" t="s">
        <v>636</v>
      </c>
    </row>
    <row r="291" spans="1:10" ht="12.75">
      <c r="A291" s="83">
        <f ca="1" t="shared" si="18"/>
        <v>276</v>
      </c>
      <c r="B291" s="100" t="s">
        <v>521</v>
      </c>
      <c r="C291" s="97" t="s">
        <v>243</v>
      </c>
      <c r="D291" s="86" t="s">
        <v>772</v>
      </c>
      <c r="E291" s="101" t="s">
        <v>623</v>
      </c>
      <c r="F291" s="102">
        <v>16</v>
      </c>
      <c r="G291" s="107"/>
      <c r="H291" s="89">
        <f t="shared" si="17"/>
        <v>0</v>
      </c>
      <c r="I291" s="90" t="str">
        <f t="shared" si="16"/>
        <v>M</v>
      </c>
      <c r="J291" s="91" t="s">
        <v>636</v>
      </c>
    </row>
    <row r="292" spans="1:10" ht="12.75">
      <c r="A292" s="83">
        <f ca="1" t="shared" si="18"/>
        <v>277</v>
      </c>
      <c r="B292" s="100" t="s">
        <v>522</v>
      </c>
      <c r="C292" s="97" t="s">
        <v>243</v>
      </c>
      <c r="D292" s="86" t="s">
        <v>771</v>
      </c>
      <c r="E292" s="101" t="s">
        <v>623</v>
      </c>
      <c r="F292" s="102">
        <v>120</v>
      </c>
      <c r="G292" s="107"/>
      <c r="H292" s="89">
        <f t="shared" si="17"/>
        <v>0</v>
      </c>
      <c r="I292" s="90" t="str">
        <f t="shared" si="16"/>
        <v>M</v>
      </c>
      <c r="J292" s="91" t="s">
        <v>636</v>
      </c>
    </row>
    <row r="293" spans="1:10" ht="12.75">
      <c r="A293" s="83">
        <f ca="1" t="shared" si="18"/>
        <v>278</v>
      </c>
      <c r="B293" s="100" t="s">
        <v>523</v>
      </c>
      <c r="C293" s="97" t="s">
        <v>243</v>
      </c>
      <c r="D293" s="86" t="s">
        <v>770</v>
      </c>
      <c r="E293" s="101" t="s">
        <v>623</v>
      </c>
      <c r="F293" s="102">
        <v>10</v>
      </c>
      <c r="G293" s="107"/>
      <c r="H293" s="89">
        <f t="shared" si="17"/>
        <v>0</v>
      </c>
      <c r="I293" s="90" t="str">
        <f t="shared" si="16"/>
        <v>M</v>
      </c>
      <c r="J293" s="91" t="s">
        <v>636</v>
      </c>
    </row>
    <row r="294" spans="1:10" ht="12.75">
      <c r="A294" s="83">
        <f ca="1" t="shared" si="18"/>
        <v>279</v>
      </c>
      <c r="B294" s="100" t="s">
        <v>524</v>
      </c>
      <c r="C294" s="97" t="s">
        <v>243</v>
      </c>
      <c r="D294" s="86" t="s">
        <v>769</v>
      </c>
      <c r="E294" s="101" t="s">
        <v>623</v>
      </c>
      <c r="F294" s="102">
        <v>5</v>
      </c>
      <c r="G294" s="107"/>
      <c r="H294" s="89">
        <f t="shared" si="17"/>
        <v>0</v>
      </c>
      <c r="I294" s="90" t="str">
        <f t="shared" si="16"/>
        <v>M</v>
      </c>
      <c r="J294" s="91" t="s">
        <v>636</v>
      </c>
    </row>
    <row r="295" spans="1:10" ht="12.75">
      <c r="A295" s="83">
        <f ca="1" t="shared" si="18"/>
        <v>280</v>
      </c>
      <c r="B295" s="100" t="s">
        <v>525</v>
      </c>
      <c r="C295" s="97" t="s">
        <v>243</v>
      </c>
      <c r="D295" s="86" t="s">
        <v>768</v>
      </c>
      <c r="E295" s="101" t="s">
        <v>623</v>
      </c>
      <c r="F295" s="102">
        <v>39</v>
      </c>
      <c r="G295" s="107"/>
      <c r="H295" s="89">
        <f t="shared" si="17"/>
        <v>0</v>
      </c>
      <c r="I295" s="90" t="str">
        <f t="shared" si="16"/>
        <v>M</v>
      </c>
      <c r="J295" s="91" t="s">
        <v>636</v>
      </c>
    </row>
    <row r="296" spans="1:10" ht="12.75">
      <c r="A296" s="83">
        <f ca="1" t="shared" si="18"/>
        <v>281</v>
      </c>
      <c r="B296" s="100" t="s">
        <v>526</v>
      </c>
      <c r="C296" s="97" t="s">
        <v>243</v>
      </c>
      <c r="D296" s="86" t="s">
        <v>767</v>
      </c>
      <c r="E296" s="101" t="s">
        <v>623</v>
      </c>
      <c r="F296" s="102">
        <v>4</v>
      </c>
      <c r="G296" s="107"/>
      <c r="H296" s="89">
        <f t="shared" si="17"/>
        <v>0</v>
      </c>
      <c r="I296" s="90" t="str">
        <f t="shared" si="16"/>
        <v>M</v>
      </c>
      <c r="J296" s="91" t="s">
        <v>636</v>
      </c>
    </row>
    <row r="297" spans="1:10" ht="12.75">
      <c r="A297" s="83">
        <f ca="1" t="shared" si="18"/>
        <v>282</v>
      </c>
      <c r="B297" s="100" t="s">
        <v>527</v>
      </c>
      <c r="C297" s="97" t="s">
        <v>243</v>
      </c>
      <c r="D297" s="86" t="s">
        <v>766</v>
      </c>
      <c r="E297" s="101" t="s">
        <v>623</v>
      </c>
      <c r="F297" s="102">
        <v>2</v>
      </c>
      <c r="G297" s="107"/>
      <c r="H297" s="89">
        <f t="shared" si="17"/>
        <v>0</v>
      </c>
      <c r="I297" s="90" t="str">
        <f t="shared" si="16"/>
        <v>M</v>
      </c>
      <c r="J297" s="91" t="s">
        <v>636</v>
      </c>
    </row>
    <row r="298" spans="1:10" ht="12.75">
      <c r="A298" s="83">
        <f ca="1" t="shared" si="18"/>
        <v>283</v>
      </c>
      <c r="B298" s="100" t="s">
        <v>528</v>
      </c>
      <c r="C298" s="97" t="s">
        <v>243</v>
      </c>
      <c r="D298" s="86" t="s">
        <v>966</v>
      </c>
      <c r="E298" s="101" t="s">
        <v>623</v>
      </c>
      <c r="F298" s="102">
        <v>2</v>
      </c>
      <c r="G298" s="107"/>
      <c r="H298" s="89">
        <f t="shared" si="17"/>
        <v>0</v>
      </c>
      <c r="I298" s="90" t="str">
        <f t="shared" si="16"/>
        <v>M</v>
      </c>
      <c r="J298" s="91" t="s">
        <v>636</v>
      </c>
    </row>
    <row r="299" spans="1:10" ht="12.75">
      <c r="A299" s="83">
        <f ca="1" t="shared" si="18"/>
        <v>284</v>
      </c>
      <c r="B299" s="100" t="s">
        <v>529</v>
      </c>
      <c r="C299" s="97" t="s">
        <v>243</v>
      </c>
      <c r="D299" s="86" t="s">
        <v>765</v>
      </c>
      <c r="E299" s="101" t="s">
        <v>623</v>
      </c>
      <c r="F299" s="102">
        <v>18</v>
      </c>
      <c r="G299" s="107"/>
      <c r="H299" s="89">
        <f t="shared" si="17"/>
        <v>0</v>
      </c>
      <c r="I299" s="90" t="str">
        <f aca="true" t="shared" si="19" ref="I299:I304">IF(E299&lt;&gt;"","M","")</f>
        <v>M</v>
      </c>
      <c r="J299" s="91" t="s">
        <v>636</v>
      </c>
    </row>
    <row r="300" spans="1:10" ht="12.75">
      <c r="A300" s="83">
        <f ca="1" t="shared" si="18"/>
        <v>285</v>
      </c>
      <c r="B300" s="100" t="s">
        <v>530</v>
      </c>
      <c r="C300" s="97" t="s">
        <v>243</v>
      </c>
      <c r="D300" s="86" t="s">
        <v>764</v>
      </c>
      <c r="E300" s="101" t="s">
        <v>623</v>
      </c>
      <c r="F300" s="102">
        <v>6</v>
      </c>
      <c r="G300" s="107"/>
      <c r="H300" s="89">
        <f t="shared" si="17"/>
        <v>0</v>
      </c>
      <c r="I300" s="90" t="str">
        <f t="shared" si="19"/>
        <v>M</v>
      </c>
      <c r="J300" s="91" t="s">
        <v>636</v>
      </c>
    </row>
    <row r="301" spans="1:10" ht="12.75">
      <c r="A301" s="83">
        <f ca="1" t="shared" si="18"/>
        <v>286</v>
      </c>
      <c r="B301" s="100" t="s">
        <v>531</v>
      </c>
      <c r="C301" s="97" t="s">
        <v>243</v>
      </c>
      <c r="D301" s="86" t="s">
        <v>763</v>
      </c>
      <c r="E301" s="101" t="s">
        <v>623</v>
      </c>
      <c r="F301" s="102">
        <v>12</v>
      </c>
      <c r="G301" s="107"/>
      <c r="H301" s="89">
        <f t="shared" si="17"/>
        <v>0</v>
      </c>
      <c r="I301" s="90" t="str">
        <f t="shared" si="19"/>
        <v>M</v>
      </c>
      <c r="J301" s="91" t="s">
        <v>636</v>
      </c>
    </row>
    <row r="302" spans="1:10" ht="12.75">
      <c r="A302" s="83">
        <f ca="1" t="shared" si="18"/>
        <v>287</v>
      </c>
      <c r="B302" s="100" t="s">
        <v>532</v>
      </c>
      <c r="C302" s="97" t="s">
        <v>243</v>
      </c>
      <c r="D302" s="86" t="s">
        <v>762</v>
      </c>
      <c r="E302" s="101" t="s">
        <v>623</v>
      </c>
      <c r="F302" s="102">
        <v>1</v>
      </c>
      <c r="G302" s="107"/>
      <c r="H302" s="89">
        <f t="shared" si="17"/>
        <v>0</v>
      </c>
      <c r="I302" s="90" t="str">
        <f t="shared" si="19"/>
        <v>M</v>
      </c>
      <c r="J302" s="91" t="s">
        <v>636</v>
      </c>
    </row>
    <row r="303" spans="1:10" ht="12.75">
      <c r="A303" s="83">
        <f ca="1" t="shared" si="18"/>
        <v>288</v>
      </c>
      <c r="B303" s="100" t="s">
        <v>533</v>
      </c>
      <c r="C303" s="97" t="s">
        <v>243</v>
      </c>
      <c r="D303" s="86" t="s">
        <v>761</v>
      </c>
      <c r="E303" s="101" t="s">
        <v>623</v>
      </c>
      <c r="F303" s="102">
        <v>4</v>
      </c>
      <c r="G303" s="107"/>
      <c r="H303" s="89">
        <f t="shared" si="17"/>
        <v>0</v>
      </c>
      <c r="I303" s="90" t="str">
        <f t="shared" si="19"/>
        <v>M</v>
      </c>
      <c r="J303" s="91" t="s">
        <v>636</v>
      </c>
    </row>
    <row r="304" spans="1:10" ht="12.75">
      <c r="A304" s="83">
        <f ca="1" t="shared" si="18"/>
        <v>289</v>
      </c>
      <c r="B304" s="100" t="s">
        <v>534</v>
      </c>
      <c r="C304" s="97" t="s">
        <v>243</v>
      </c>
      <c r="D304" s="86" t="s">
        <v>760</v>
      </c>
      <c r="E304" s="101" t="s">
        <v>623</v>
      </c>
      <c r="F304" s="102">
        <v>1</v>
      </c>
      <c r="G304" s="107"/>
      <c r="H304" s="89">
        <f t="shared" si="17"/>
        <v>0</v>
      </c>
      <c r="I304" s="90" t="str">
        <f t="shared" si="19"/>
        <v>M</v>
      </c>
      <c r="J304" s="91" t="s">
        <v>636</v>
      </c>
    </row>
    <row r="305" spans="1:10" ht="12.75">
      <c r="A305" s="83">
        <f ca="1" t="shared" si="18"/>
        <v>290</v>
      </c>
      <c r="B305" s="100" t="s">
        <v>975</v>
      </c>
      <c r="C305" s="97"/>
      <c r="D305" s="86" t="s">
        <v>976</v>
      </c>
      <c r="E305" s="101" t="s">
        <v>623</v>
      </c>
      <c r="F305" s="102">
        <v>1</v>
      </c>
      <c r="G305" s="107"/>
      <c r="H305" s="89">
        <f t="shared" si="17"/>
        <v>0</v>
      </c>
      <c r="I305" s="90" t="s">
        <v>977</v>
      </c>
      <c r="J305" s="91" t="s">
        <v>636</v>
      </c>
    </row>
    <row r="306" spans="1:10" ht="12.75">
      <c r="A306" s="83">
        <f ca="1" t="shared" si="18"/>
        <v>291</v>
      </c>
      <c r="B306" s="100" t="s">
        <v>535</v>
      </c>
      <c r="C306" s="97" t="s">
        <v>243</v>
      </c>
      <c r="D306" s="86" t="s">
        <v>759</v>
      </c>
      <c r="E306" s="101" t="s">
        <v>626</v>
      </c>
      <c r="F306" s="102">
        <v>279</v>
      </c>
      <c r="G306" s="107"/>
      <c r="H306" s="89">
        <f t="shared" si="17"/>
        <v>0</v>
      </c>
      <c r="I306" s="90" t="str">
        <f aca="true" t="shared" si="20" ref="I306:I337">IF(E306&lt;&gt;"","M","")</f>
        <v>M</v>
      </c>
      <c r="J306" s="91" t="s">
        <v>636</v>
      </c>
    </row>
    <row r="307" spans="1:10" ht="12.75">
      <c r="A307" s="83">
        <f ca="1" t="shared" si="18"/>
        <v>292</v>
      </c>
      <c r="B307" s="100" t="s">
        <v>536</v>
      </c>
      <c r="C307" s="97" t="s">
        <v>243</v>
      </c>
      <c r="D307" s="86" t="s">
        <v>758</v>
      </c>
      <c r="E307" s="101" t="s">
        <v>626</v>
      </c>
      <c r="F307" s="102">
        <v>1373.99</v>
      </c>
      <c r="G307" s="107"/>
      <c r="H307" s="89">
        <f t="shared" si="17"/>
        <v>0</v>
      </c>
      <c r="I307" s="90" t="str">
        <f t="shared" si="20"/>
        <v>M</v>
      </c>
      <c r="J307" s="91" t="s">
        <v>636</v>
      </c>
    </row>
    <row r="308" spans="1:10" ht="24">
      <c r="A308" s="83">
        <f ca="1" t="shared" si="18"/>
        <v>293</v>
      </c>
      <c r="B308" s="100" t="s">
        <v>537</v>
      </c>
      <c r="C308" s="97" t="s">
        <v>243</v>
      </c>
      <c r="D308" s="86" t="s">
        <v>757</v>
      </c>
      <c r="E308" s="101" t="s">
        <v>626</v>
      </c>
      <c r="F308" s="102">
        <v>6080.87</v>
      </c>
      <c r="G308" s="107"/>
      <c r="H308" s="89">
        <f t="shared" si="17"/>
        <v>0</v>
      </c>
      <c r="I308" s="90" t="str">
        <f t="shared" si="20"/>
        <v>M</v>
      </c>
      <c r="J308" s="91" t="s">
        <v>635</v>
      </c>
    </row>
    <row r="309" spans="1:10" ht="12.75">
      <c r="A309" s="83">
        <f ca="1" t="shared" si="18"/>
        <v>294</v>
      </c>
      <c r="B309" s="100" t="s">
        <v>538</v>
      </c>
      <c r="C309" s="97" t="s">
        <v>243</v>
      </c>
      <c r="D309" s="86" t="s">
        <v>756</v>
      </c>
      <c r="E309" s="101" t="s">
        <v>627</v>
      </c>
      <c r="F309" s="102">
        <v>699.96</v>
      </c>
      <c r="G309" s="107"/>
      <c r="H309" s="89">
        <f t="shared" si="17"/>
        <v>0</v>
      </c>
      <c r="I309" s="90" t="str">
        <f t="shared" si="20"/>
        <v>M</v>
      </c>
      <c r="J309" s="91" t="s">
        <v>635</v>
      </c>
    </row>
    <row r="310" spans="1:10" ht="12.75">
      <c r="A310" s="83">
        <f ca="1" t="shared" si="18"/>
        <v>295</v>
      </c>
      <c r="B310" s="100" t="s">
        <v>539</v>
      </c>
      <c r="C310" s="97" t="s">
        <v>243</v>
      </c>
      <c r="D310" s="86" t="s">
        <v>755</v>
      </c>
      <c r="E310" s="101" t="s">
        <v>626</v>
      </c>
      <c r="F310" s="102">
        <v>188.6</v>
      </c>
      <c r="G310" s="107"/>
      <c r="H310" s="89">
        <f t="shared" si="17"/>
        <v>0</v>
      </c>
      <c r="I310" s="90" t="str">
        <f t="shared" si="20"/>
        <v>M</v>
      </c>
      <c r="J310" s="91" t="s">
        <v>635</v>
      </c>
    </row>
    <row r="311" spans="1:10" ht="12.75">
      <c r="A311" s="83">
        <f ca="1" t="shared" si="18"/>
        <v>296</v>
      </c>
      <c r="B311" s="100" t="s">
        <v>540</v>
      </c>
      <c r="C311" s="97" t="s">
        <v>243</v>
      </c>
      <c r="D311" s="86" t="s">
        <v>754</v>
      </c>
      <c r="E311" s="101" t="s">
        <v>623</v>
      </c>
      <c r="F311" s="102">
        <v>513</v>
      </c>
      <c r="G311" s="107"/>
      <c r="H311" s="89">
        <f t="shared" si="17"/>
        <v>0</v>
      </c>
      <c r="I311" s="90" t="str">
        <f t="shared" si="20"/>
        <v>M</v>
      </c>
      <c r="J311" s="91" t="s">
        <v>635</v>
      </c>
    </row>
    <row r="312" spans="1:10" ht="12.75">
      <c r="A312" s="83">
        <f ca="1" t="shared" si="18"/>
        <v>297</v>
      </c>
      <c r="B312" s="100" t="s">
        <v>541</v>
      </c>
      <c r="C312" s="97" t="s">
        <v>243</v>
      </c>
      <c r="D312" s="86" t="s">
        <v>753</v>
      </c>
      <c r="E312" s="101" t="s">
        <v>626</v>
      </c>
      <c r="F312" s="102">
        <v>124</v>
      </c>
      <c r="G312" s="107"/>
      <c r="H312" s="89">
        <f t="shared" si="17"/>
        <v>0</v>
      </c>
      <c r="I312" s="90" t="str">
        <f t="shared" si="20"/>
        <v>M</v>
      </c>
      <c r="J312" s="91" t="s">
        <v>636</v>
      </c>
    </row>
    <row r="313" spans="1:10" ht="12.75">
      <c r="A313" s="83">
        <f ca="1" t="shared" si="18"/>
        <v>298</v>
      </c>
      <c r="B313" s="100" t="s">
        <v>542</v>
      </c>
      <c r="C313" s="97" t="s">
        <v>243</v>
      </c>
      <c r="D313" s="86" t="s">
        <v>752</v>
      </c>
      <c r="E313" s="101" t="s">
        <v>623</v>
      </c>
      <c r="F313" s="102">
        <v>39</v>
      </c>
      <c r="G313" s="107"/>
      <c r="H313" s="89">
        <f t="shared" si="17"/>
        <v>0</v>
      </c>
      <c r="I313" s="90" t="str">
        <f t="shared" si="20"/>
        <v>M</v>
      </c>
      <c r="J313" s="91" t="s">
        <v>636</v>
      </c>
    </row>
    <row r="314" spans="1:10" ht="12.75">
      <c r="A314" s="83">
        <f ca="1" t="shared" si="18"/>
        <v>299</v>
      </c>
      <c r="B314" s="100" t="s">
        <v>543</v>
      </c>
      <c r="C314" s="97" t="s">
        <v>243</v>
      </c>
      <c r="D314" s="86" t="s">
        <v>751</v>
      </c>
      <c r="E314" s="101" t="s">
        <v>623</v>
      </c>
      <c r="F314" s="102">
        <v>260</v>
      </c>
      <c r="G314" s="107"/>
      <c r="H314" s="89">
        <f t="shared" si="17"/>
        <v>0</v>
      </c>
      <c r="I314" s="90" t="str">
        <f t="shared" si="20"/>
        <v>M</v>
      </c>
      <c r="J314" s="91" t="s">
        <v>636</v>
      </c>
    </row>
    <row r="315" spans="1:10" ht="12.75">
      <c r="A315" s="83">
        <f ca="1" t="shared" si="18"/>
        <v>300</v>
      </c>
      <c r="B315" s="100" t="s">
        <v>544</v>
      </c>
      <c r="C315" s="97" t="s">
        <v>243</v>
      </c>
      <c r="D315" s="86" t="s">
        <v>640</v>
      </c>
      <c r="E315" s="101" t="s">
        <v>623</v>
      </c>
      <c r="F315" s="102">
        <v>3</v>
      </c>
      <c r="G315" s="107"/>
      <c r="H315" s="89">
        <f t="shared" si="17"/>
        <v>0</v>
      </c>
      <c r="I315" s="90" t="str">
        <f t="shared" si="20"/>
        <v>M</v>
      </c>
      <c r="J315" s="91" t="s">
        <v>636</v>
      </c>
    </row>
    <row r="316" spans="1:10" ht="12.75">
      <c r="A316" s="83">
        <f ca="1" t="shared" si="18"/>
        <v>301</v>
      </c>
      <c r="B316" s="100" t="s">
        <v>545</v>
      </c>
      <c r="C316" s="97" t="s">
        <v>243</v>
      </c>
      <c r="D316" s="86" t="s">
        <v>750</v>
      </c>
      <c r="E316" s="101" t="s">
        <v>626</v>
      </c>
      <c r="F316" s="102">
        <v>13043.27</v>
      </c>
      <c r="G316" s="107"/>
      <c r="H316" s="89">
        <f t="shared" si="17"/>
        <v>0</v>
      </c>
      <c r="I316" s="90" t="str">
        <f t="shared" si="20"/>
        <v>M</v>
      </c>
      <c r="J316" s="91" t="s">
        <v>636</v>
      </c>
    </row>
    <row r="317" spans="1:10" ht="12.75">
      <c r="A317" s="83">
        <f ca="1" t="shared" si="18"/>
        <v>302</v>
      </c>
      <c r="B317" s="100" t="s">
        <v>546</v>
      </c>
      <c r="C317" s="97" t="s">
        <v>243</v>
      </c>
      <c r="D317" s="86" t="s">
        <v>749</v>
      </c>
      <c r="E317" s="101" t="s">
        <v>626</v>
      </c>
      <c r="F317" s="102">
        <v>549.4</v>
      </c>
      <c r="G317" s="107"/>
      <c r="H317" s="89">
        <f t="shared" si="17"/>
        <v>0</v>
      </c>
      <c r="I317" s="90" t="str">
        <f t="shared" si="20"/>
        <v>M</v>
      </c>
      <c r="J317" s="91" t="s">
        <v>636</v>
      </c>
    </row>
    <row r="318" spans="1:10" ht="24">
      <c r="A318" s="83">
        <f ca="1" t="shared" si="18"/>
        <v>303</v>
      </c>
      <c r="B318" s="100" t="s">
        <v>547</v>
      </c>
      <c r="C318" s="97" t="s">
        <v>243</v>
      </c>
      <c r="D318" s="86" t="s">
        <v>748</v>
      </c>
      <c r="E318" s="101" t="s">
        <v>626</v>
      </c>
      <c r="F318" s="102">
        <v>420.34</v>
      </c>
      <c r="G318" s="107"/>
      <c r="H318" s="89">
        <f t="shared" si="17"/>
        <v>0</v>
      </c>
      <c r="I318" s="90" t="str">
        <f t="shared" si="20"/>
        <v>M</v>
      </c>
      <c r="J318" s="91" t="s">
        <v>636</v>
      </c>
    </row>
    <row r="319" spans="1:10" ht="24">
      <c r="A319" s="83">
        <f ca="1" t="shared" si="18"/>
        <v>304</v>
      </c>
      <c r="B319" s="100" t="s">
        <v>548</v>
      </c>
      <c r="C319" s="97" t="s">
        <v>243</v>
      </c>
      <c r="D319" s="86" t="s">
        <v>747</v>
      </c>
      <c r="E319" s="101" t="s">
        <v>626</v>
      </c>
      <c r="F319" s="102">
        <v>166.21</v>
      </c>
      <c r="G319" s="107"/>
      <c r="H319" s="89">
        <f t="shared" si="17"/>
        <v>0</v>
      </c>
      <c r="I319" s="90" t="str">
        <f t="shared" si="20"/>
        <v>M</v>
      </c>
      <c r="J319" s="91" t="s">
        <v>636</v>
      </c>
    </row>
    <row r="320" spans="1:10" ht="12.75">
      <c r="A320" s="83">
        <f ca="1" t="shared" si="18"/>
        <v>305</v>
      </c>
      <c r="B320" s="100" t="s">
        <v>549</v>
      </c>
      <c r="C320" s="97" t="s">
        <v>243</v>
      </c>
      <c r="D320" s="86" t="s">
        <v>746</v>
      </c>
      <c r="E320" s="101" t="s">
        <v>626</v>
      </c>
      <c r="F320" s="102">
        <v>29</v>
      </c>
      <c r="G320" s="107"/>
      <c r="H320" s="89">
        <f t="shared" si="17"/>
        <v>0</v>
      </c>
      <c r="I320" s="90" t="str">
        <f t="shared" si="20"/>
        <v>M</v>
      </c>
      <c r="J320" s="91" t="s">
        <v>636</v>
      </c>
    </row>
    <row r="321" spans="1:10" ht="12.75">
      <c r="A321" s="83">
        <f ca="1" t="shared" si="18"/>
        <v>306</v>
      </c>
      <c r="B321" s="100" t="s">
        <v>550</v>
      </c>
      <c r="C321" s="97" t="s">
        <v>243</v>
      </c>
      <c r="D321" s="86" t="s">
        <v>745</v>
      </c>
      <c r="E321" s="101" t="s">
        <v>626</v>
      </c>
      <c r="F321" s="102">
        <v>7.7</v>
      </c>
      <c r="G321" s="107"/>
      <c r="H321" s="89">
        <f t="shared" si="17"/>
        <v>0</v>
      </c>
      <c r="I321" s="90" t="str">
        <f t="shared" si="20"/>
        <v>M</v>
      </c>
      <c r="J321" s="91" t="s">
        <v>633</v>
      </c>
    </row>
    <row r="322" spans="1:10" ht="12.75">
      <c r="A322" s="83">
        <f ca="1" t="shared" si="18"/>
        <v>307</v>
      </c>
      <c r="B322" s="100" t="s">
        <v>551</v>
      </c>
      <c r="C322" s="97" t="s">
        <v>243</v>
      </c>
      <c r="D322" s="86" t="s">
        <v>744</v>
      </c>
      <c r="E322" s="101" t="s">
        <v>626</v>
      </c>
      <c r="F322" s="102">
        <v>64.34</v>
      </c>
      <c r="G322" s="107"/>
      <c r="H322" s="89">
        <f t="shared" si="17"/>
        <v>0</v>
      </c>
      <c r="I322" s="90" t="str">
        <f t="shared" si="20"/>
        <v>M</v>
      </c>
      <c r="J322" s="91" t="s">
        <v>636</v>
      </c>
    </row>
    <row r="323" spans="1:10" ht="12.75">
      <c r="A323" s="83">
        <f ca="1" t="shared" si="18"/>
        <v>308</v>
      </c>
      <c r="B323" s="100" t="s">
        <v>552</v>
      </c>
      <c r="C323" s="97" t="s">
        <v>243</v>
      </c>
      <c r="D323" s="86" t="s">
        <v>743</v>
      </c>
      <c r="E323" s="101" t="s">
        <v>627</v>
      </c>
      <c r="F323" s="102">
        <v>2251.8</v>
      </c>
      <c r="G323" s="107"/>
      <c r="H323" s="89">
        <f t="shared" si="17"/>
        <v>0</v>
      </c>
      <c r="I323" s="90" t="str">
        <f t="shared" si="20"/>
        <v>M</v>
      </c>
      <c r="J323" s="91" t="s">
        <v>636</v>
      </c>
    </row>
    <row r="324" spans="1:10" ht="12.75">
      <c r="A324" s="83">
        <f ca="1" t="shared" si="18"/>
        <v>309</v>
      </c>
      <c r="B324" s="100" t="s">
        <v>553</v>
      </c>
      <c r="C324" s="97" t="s">
        <v>243</v>
      </c>
      <c r="D324" s="86" t="s">
        <v>742</v>
      </c>
      <c r="E324" s="101" t="s">
        <v>627</v>
      </c>
      <c r="F324" s="102">
        <v>1901.92</v>
      </c>
      <c r="G324" s="107"/>
      <c r="H324" s="89">
        <f t="shared" si="17"/>
        <v>0</v>
      </c>
      <c r="I324" s="90" t="str">
        <f t="shared" si="20"/>
        <v>M</v>
      </c>
      <c r="J324" s="91" t="s">
        <v>636</v>
      </c>
    </row>
    <row r="325" spans="1:10" ht="12.75">
      <c r="A325" s="83">
        <f ca="1" t="shared" si="18"/>
        <v>310</v>
      </c>
      <c r="B325" s="100" t="s">
        <v>554</v>
      </c>
      <c r="C325" s="97" t="s">
        <v>243</v>
      </c>
      <c r="D325" s="86" t="s">
        <v>741</v>
      </c>
      <c r="E325" s="101" t="s">
        <v>627</v>
      </c>
      <c r="F325" s="102">
        <v>20.51</v>
      </c>
      <c r="G325" s="107"/>
      <c r="H325" s="89">
        <f t="shared" si="17"/>
        <v>0</v>
      </c>
      <c r="I325" s="90" t="str">
        <f t="shared" si="20"/>
        <v>M</v>
      </c>
      <c r="J325" s="91" t="s">
        <v>636</v>
      </c>
    </row>
    <row r="326" spans="1:10" ht="12.75">
      <c r="A326" s="83">
        <f ca="1" t="shared" si="18"/>
        <v>311</v>
      </c>
      <c r="B326" s="100" t="s">
        <v>555</v>
      </c>
      <c r="C326" s="97" t="s">
        <v>243</v>
      </c>
      <c r="D326" s="86" t="s">
        <v>740</v>
      </c>
      <c r="E326" s="101" t="s">
        <v>623</v>
      </c>
      <c r="F326" s="102">
        <v>1</v>
      </c>
      <c r="G326" s="107"/>
      <c r="H326" s="89">
        <f t="shared" si="17"/>
        <v>0</v>
      </c>
      <c r="I326" s="90" t="str">
        <f t="shared" si="20"/>
        <v>M</v>
      </c>
      <c r="J326" s="91" t="s">
        <v>636</v>
      </c>
    </row>
    <row r="327" spans="1:10" ht="12.75">
      <c r="A327" s="83">
        <f ca="1" t="shared" si="18"/>
        <v>312</v>
      </c>
      <c r="B327" s="100" t="s">
        <v>556</v>
      </c>
      <c r="C327" s="97" t="s">
        <v>243</v>
      </c>
      <c r="D327" s="86" t="s">
        <v>739</v>
      </c>
      <c r="E327" s="101" t="s">
        <v>623</v>
      </c>
      <c r="F327" s="102">
        <v>1</v>
      </c>
      <c r="G327" s="107"/>
      <c r="H327" s="89">
        <f t="shared" si="17"/>
        <v>0</v>
      </c>
      <c r="I327" s="90" t="str">
        <f t="shared" si="20"/>
        <v>M</v>
      </c>
      <c r="J327" s="91" t="s">
        <v>636</v>
      </c>
    </row>
    <row r="328" spans="1:10" ht="12.75">
      <c r="A328" s="83">
        <f ca="1" t="shared" si="18"/>
        <v>313</v>
      </c>
      <c r="B328" s="100" t="s">
        <v>557</v>
      </c>
      <c r="C328" s="97" t="s">
        <v>243</v>
      </c>
      <c r="D328" s="86" t="s">
        <v>738</v>
      </c>
      <c r="E328" s="101" t="s">
        <v>623</v>
      </c>
      <c r="F328" s="102">
        <v>3</v>
      </c>
      <c r="G328" s="107"/>
      <c r="H328" s="89">
        <f t="shared" si="17"/>
        <v>0</v>
      </c>
      <c r="I328" s="90" t="str">
        <f t="shared" si="20"/>
        <v>M</v>
      </c>
      <c r="J328" s="91" t="s">
        <v>636</v>
      </c>
    </row>
    <row r="329" spans="1:10" ht="12.75">
      <c r="A329" s="83">
        <f ca="1" t="shared" si="18"/>
        <v>314</v>
      </c>
      <c r="B329" s="100" t="s">
        <v>558</v>
      </c>
      <c r="C329" s="97" t="s">
        <v>243</v>
      </c>
      <c r="D329" s="86" t="s">
        <v>737</v>
      </c>
      <c r="E329" s="101" t="s">
        <v>623</v>
      </c>
      <c r="F329" s="102">
        <v>1</v>
      </c>
      <c r="G329" s="107"/>
      <c r="H329" s="89">
        <f t="shared" si="17"/>
        <v>0</v>
      </c>
      <c r="I329" s="90" t="str">
        <f t="shared" si="20"/>
        <v>M</v>
      </c>
      <c r="J329" s="91" t="s">
        <v>636</v>
      </c>
    </row>
    <row r="330" spans="1:10" ht="12.75">
      <c r="A330" s="83">
        <f ca="1" t="shared" si="18"/>
        <v>315</v>
      </c>
      <c r="B330" s="100" t="s">
        <v>559</v>
      </c>
      <c r="C330" s="97" t="s">
        <v>243</v>
      </c>
      <c r="D330" s="86" t="s">
        <v>736</v>
      </c>
      <c r="E330" s="101" t="s">
        <v>623</v>
      </c>
      <c r="F330" s="102">
        <v>1</v>
      </c>
      <c r="G330" s="107"/>
      <c r="H330" s="89">
        <f t="shared" si="17"/>
        <v>0</v>
      </c>
      <c r="I330" s="90" t="str">
        <f t="shared" si="20"/>
        <v>M</v>
      </c>
      <c r="J330" s="91" t="s">
        <v>636</v>
      </c>
    </row>
    <row r="331" spans="1:10" ht="12.75">
      <c r="A331" s="83">
        <f ca="1" t="shared" si="18"/>
        <v>316</v>
      </c>
      <c r="B331" s="100" t="s">
        <v>560</v>
      </c>
      <c r="C331" s="97" t="s">
        <v>243</v>
      </c>
      <c r="D331" s="86" t="s">
        <v>735</v>
      </c>
      <c r="E331" s="101" t="s">
        <v>623</v>
      </c>
      <c r="F331" s="102">
        <v>1</v>
      </c>
      <c r="G331" s="107"/>
      <c r="H331" s="89">
        <f t="shared" si="17"/>
        <v>0</v>
      </c>
      <c r="I331" s="90" t="str">
        <f t="shared" si="20"/>
        <v>M</v>
      </c>
      <c r="J331" s="91" t="s">
        <v>636</v>
      </c>
    </row>
    <row r="332" spans="1:10" ht="12.75">
      <c r="A332" s="83">
        <f ca="1" t="shared" si="18"/>
        <v>317</v>
      </c>
      <c r="B332" s="100" t="s">
        <v>561</v>
      </c>
      <c r="C332" s="97" t="s">
        <v>243</v>
      </c>
      <c r="D332" s="86" t="s">
        <v>734</v>
      </c>
      <c r="E332" s="101" t="s">
        <v>623</v>
      </c>
      <c r="F332" s="102">
        <v>1</v>
      </c>
      <c r="G332" s="107"/>
      <c r="H332" s="89">
        <f t="shared" si="17"/>
        <v>0</v>
      </c>
      <c r="I332" s="90" t="str">
        <f t="shared" si="20"/>
        <v>M</v>
      </c>
      <c r="J332" s="91" t="s">
        <v>636</v>
      </c>
    </row>
    <row r="333" spans="1:10" ht="12.75">
      <c r="A333" s="83">
        <f ca="1" t="shared" si="18"/>
        <v>318</v>
      </c>
      <c r="B333" s="100" t="s">
        <v>562</v>
      </c>
      <c r="C333" s="97" t="s">
        <v>243</v>
      </c>
      <c r="D333" s="86" t="s">
        <v>733</v>
      </c>
      <c r="E333" s="101" t="s">
        <v>623</v>
      </c>
      <c r="F333" s="102">
        <v>2</v>
      </c>
      <c r="G333" s="107"/>
      <c r="H333" s="89">
        <f t="shared" si="17"/>
        <v>0</v>
      </c>
      <c r="I333" s="90" t="str">
        <f t="shared" si="20"/>
        <v>M</v>
      </c>
      <c r="J333" s="91" t="s">
        <v>636</v>
      </c>
    </row>
    <row r="334" spans="1:10" ht="12.75">
      <c r="A334" s="83">
        <f ca="1" t="shared" si="18"/>
        <v>319</v>
      </c>
      <c r="B334" s="100" t="s">
        <v>563</v>
      </c>
      <c r="C334" s="97" t="s">
        <v>243</v>
      </c>
      <c r="D334" s="86" t="s">
        <v>732</v>
      </c>
      <c r="E334" s="101" t="s">
        <v>623</v>
      </c>
      <c r="F334" s="102">
        <v>1</v>
      </c>
      <c r="G334" s="107"/>
      <c r="H334" s="89">
        <f t="shared" si="17"/>
        <v>0</v>
      </c>
      <c r="I334" s="90" t="str">
        <f t="shared" si="20"/>
        <v>M</v>
      </c>
      <c r="J334" s="91" t="s">
        <v>636</v>
      </c>
    </row>
    <row r="335" spans="1:10" ht="12.75">
      <c r="A335" s="83">
        <f ca="1" t="shared" si="18"/>
        <v>320</v>
      </c>
      <c r="B335" s="100" t="s">
        <v>564</v>
      </c>
      <c r="C335" s="97" t="s">
        <v>243</v>
      </c>
      <c r="D335" s="86" t="s">
        <v>731</v>
      </c>
      <c r="E335" s="101" t="s">
        <v>623</v>
      </c>
      <c r="F335" s="102">
        <v>6</v>
      </c>
      <c r="G335" s="107"/>
      <c r="H335" s="89">
        <f t="shared" si="17"/>
        <v>0</v>
      </c>
      <c r="I335" s="90" t="str">
        <f t="shared" si="20"/>
        <v>M</v>
      </c>
      <c r="J335" s="91" t="s">
        <v>636</v>
      </c>
    </row>
    <row r="336" spans="1:10" ht="12.75">
      <c r="A336" s="83">
        <f ca="1" t="shared" si="18"/>
        <v>321</v>
      </c>
      <c r="B336" s="100" t="s">
        <v>565</v>
      </c>
      <c r="C336" s="97"/>
      <c r="D336" s="86" t="s">
        <v>730</v>
      </c>
      <c r="E336" s="101" t="s">
        <v>623</v>
      </c>
      <c r="F336" s="102">
        <v>1</v>
      </c>
      <c r="G336" s="107"/>
      <c r="H336" s="89">
        <f aca="true" t="shared" si="21" ref="H336:H399">+IF(AND(F336="",G336=""),"",ROUND(F336*G336,2))</f>
        <v>0</v>
      </c>
      <c r="I336" s="90" t="str">
        <f t="shared" si="20"/>
        <v>M</v>
      </c>
      <c r="J336" s="91" t="s">
        <v>636</v>
      </c>
    </row>
    <row r="337" spans="1:10" ht="12.75">
      <c r="A337" s="83">
        <f aca="true" ca="1" t="shared" si="22" ref="A337:A400">+IF(NOT(ISBLANK(INDIRECT("e"&amp;ROW()))),MAX(INDIRECT("a$16:A"&amp;ROW()-1))+1,"")</f>
        <v>322</v>
      </c>
      <c r="B337" s="100" t="s">
        <v>566</v>
      </c>
      <c r="C337" s="97" t="s">
        <v>243</v>
      </c>
      <c r="D337" s="86" t="s">
        <v>729</v>
      </c>
      <c r="E337" s="101" t="s">
        <v>623</v>
      </c>
      <c r="F337" s="102">
        <v>20</v>
      </c>
      <c r="G337" s="107"/>
      <c r="H337" s="89">
        <f t="shared" si="21"/>
        <v>0</v>
      </c>
      <c r="I337" s="90" t="str">
        <f t="shared" si="20"/>
        <v>M</v>
      </c>
      <c r="J337" s="91" t="s">
        <v>636</v>
      </c>
    </row>
    <row r="338" spans="1:10" ht="12.75">
      <c r="A338" s="83">
        <f ca="1" t="shared" si="22"/>
        <v>323</v>
      </c>
      <c r="B338" s="100" t="s">
        <v>567</v>
      </c>
      <c r="C338" s="97" t="s">
        <v>243</v>
      </c>
      <c r="D338" s="86" t="s">
        <v>728</v>
      </c>
      <c r="E338" s="101" t="s">
        <v>623</v>
      </c>
      <c r="F338" s="102">
        <v>1</v>
      </c>
      <c r="G338" s="107"/>
      <c r="H338" s="89">
        <f t="shared" si="21"/>
        <v>0</v>
      </c>
      <c r="I338" s="90" t="str">
        <f aca="true" t="shared" si="23" ref="I338:I369">IF(E338&lt;&gt;"","M","")</f>
        <v>M</v>
      </c>
      <c r="J338" s="91" t="s">
        <v>636</v>
      </c>
    </row>
    <row r="339" spans="1:10" ht="12.75">
      <c r="A339" s="83">
        <f ca="1" t="shared" si="22"/>
        <v>324</v>
      </c>
      <c r="B339" s="100" t="s">
        <v>568</v>
      </c>
      <c r="C339" s="97" t="s">
        <v>243</v>
      </c>
      <c r="D339" s="86" t="s">
        <v>727</v>
      </c>
      <c r="E339" s="101" t="s">
        <v>623</v>
      </c>
      <c r="F339" s="102">
        <v>2</v>
      </c>
      <c r="G339" s="107"/>
      <c r="H339" s="89">
        <f t="shared" si="21"/>
        <v>0</v>
      </c>
      <c r="I339" s="90" t="str">
        <f t="shared" si="23"/>
        <v>M</v>
      </c>
      <c r="J339" s="91" t="s">
        <v>636</v>
      </c>
    </row>
    <row r="340" spans="1:10" ht="12.75">
      <c r="A340" s="83">
        <f ca="1" t="shared" si="22"/>
        <v>325</v>
      </c>
      <c r="B340" s="100" t="s">
        <v>569</v>
      </c>
      <c r="C340" s="97" t="s">
        <v>243</v>
      </c>
      <c r="D340" s="86" t="s">
        <v>726</v>
      </c>
      <c r="E340" s="101" t="s">
        <v>623</v>
      </c>
      <c r="F340" s="102">
        <v>1</v>
      </c>
      <c r="G340" s="107"/>
      <c r="H340" s="89">
        <f t="shared" si="21"/>
        <v>0</v>
      </c>
      <c r="I340" s="90" t="str">
        <f t="shared" si="23"/>
        <v>M</v>
      </c>
      <c r="J340" s="91" t="s">
        <v>636</v>
      </c>
    </row>
    <row r="341" spans="1:10" ht="12.75">
      <c r="A341" s="83">
        <f ca="1" t="shared" si="22"/>
        <v>326</v>
      </c>
      <c r="B341" s="100" t="s">
        <v>570</v>
      </c>
      <c r="C341" s="97" t="s">
        <v>243</v>
      </c>
      <c r="D341" s="86" t="s">
        <v>725</v>
      </c>
      <c r="E341" s="101" t="s">
        <v>623</v>
      </c>
      <c r="F341" s="102">
        <v>1</v>
      </c>
      <c r="G341" s="107"/>
      <c r="H341" s="89">
        <f t="shared" si="21"/>
        <v>0</v>
      </c>
      <c r="I341" s="90" t="str">
        <f t="shared" si="23"/>
        <v>M</v>
      </c>
      <c r="J341" s="91" t="s">
        <v>636</v>
      </c>
    </row>
    <row r="342" spans="1:10" ht="12.75">
      <c r="A342" s="83">
        <f ca="1" t="shared" si="22"/>
        <v>327</v>
      </c>
      <c r="B342" s="100" t="s">
        <v>571</v>
      </c>
      <c r="C342" s="97" t="s">
        <v>243</v>
      </c>
      <c r="D342" s="86" t="s">
        <v>724</v>
      </c>
      <c r="E342" s="101" t="s">
        <v>623</v>
      </c>
      <c r="F342" s="102">
        <v>2</v>
      </c>
      <c r="G342" s="107"/>
      <c r="H342" s="89">
        <f t="shared" si="21"/>
        <v>0</v>
      </c>
      <c r="I342" s="90" t="str">
        <f t="shared" si="23"/>
        <v>M</v>
      </c>
      <c r="J342" s="91" t="s">
        <v>636</v>
      </c>
    </row>
    <row r="343" spans="1:10" ht="12.75">
      <c r="A343" s="83">
        <f ca="1" t="shared" si="22"/>
        <v>328</v>
      </c>
      <c r="B343" s="100" t="s">
        <v>572</v>
      </c>
      <c r="C343" s="97" t="s">
        <v>243</v>
      </c>
      <c r="D343" s="86" t="s">
        <v>723</v>
      </c>
      <c r="E343" s="101" t="s">
        <v>623</v>
      </c>
      <c r="F343" s="102">
        <v>1</v>
      </c>
      <c r="G343" s="107"/>
      <c r="H343" s="89">
        <f t="shared" si="21"/>
        <v>0</v>
      </c>
      <c r="I343" s="90" t="str">
        <f t="shared" si="23"/>
        <v>M</v>
      </c>
      <c r="J343" s="91" t="s">
        <v>636</v>
      </c>
    </row>
    <row r="344" spans="1:10" ht="12.75">
      <c r="A344" s="83">
        <f ca="1" t="shared" si="22"/>
        <v>329</v>
      </c>
      <c r="B344" s="100" t="s">
        <v>573</v>
      </c>
      <c r="C344" s="97" t="s">
        <v>243</v>
      </c>
      <c r="D344" s="86" t="s">
        <v>722</v>
      </c>
      <c r="E344" s="101" t="s">
        <v>623</v>
      </c>
      <c r="F344" s="102">
        <v>1</v>
      </c>
      <c r="G344" s="107"/>
      <c r="H344" s="89">
        <f t="shared" si="21"/>
        <v>0</v>
      </c>
      <c r="I344" s="90" t="str">
        <f t="shared" si="23"/>
        <v>M</v>
      </c>
      <c r="J344" s="91" t="s">
        <v>636</v>
      </c>
    </row>
    <row r="345" spans="1:10" ht="12.75">
      <c r="A345" s="83">
        <f ca="1" t="shared" si="22"/>
        <v>330</v>
      </c>
      <c r="B345" s="100" t="s">
        <v>574</v>
      </c>
      <c r="C345" s="97" t="s">
        <v>243</v>
      </c>
      <c r="D345" s="86" t="s">
        <v>721</v>
      </c>
      <c r="E345" s="101" t="s">
        <v>623</v>
      </c>
      <c r="F345" s="102">
        <v>1</v>
      </c>
      <c r="G345" s="107"/>
      <c r="H345" s="89">
        <f t="shared" si="21"/>
        <v>0</v>
      </c>
      <c r="I345" s="90" t="str">
        <f t="shared" si="23"/>
        <v>M</v>
      </c>
      <c r="J345" s="91" t="s">
        <v>636</v>
      </c>
    </row>
    <row r="346" spans="1:10" ht="12.75">
      <c r="A346" s="83">
        <f ca="1" t="shared" si="22"/>
        <v>331</v>
      </c>
      <c r="B346" s="100" t="s">
        <v>575</v>
      </c>
      <c r="C346" s="97" t="s">
        <v>243</v>
      </c>
      <c r="D346" s="86" t="s">
        <v>720</v>
      </c>
      <c r="E346" s="101" t="s">
        <v>623</v>
      </c>
      <c r="F346" s="102">
        <v>1</v>
      </c>
      <c r="G346" s="107"/>
      <c r="H346" s="89">
        <f t="shared" si="21"/>
        <v>0</v>
      </c>
      <c r="I346" s="90" t="str">
        <f t="shared" si="23"/>
        <v>M</v>
      </c>
      <c r="J346" s="91" t="s">
        <v>636</v>
      </c>
    </row>
    <row r="347" spans="1:10" ht="12.75">
      <c r="A347" s="83">
        <f ca="1" t="shared" si="22"/>
        <v>332</v>
      </c>
      <c r="B347" s="100" t="s">
        <v>576</v>
      </c>
      <c r="C347" s="97" t="s">
        <v>243</v>
      </c>
      <c r="D347" s="86" t="s">
        <v>719</v>
      </c>
      <c r="E347" s="101" t="s">
        <v>623</v>
      </c>
      <c r="F347" s="102">
        <v>1</v>
      </c>
      <c r="G347" s="107"/>
      <c r="H347" s="89">
        <f t="shared" si="21"/>
        <v>0</v>
      </c>
      <c r="I347" s="90" t="str">
        <f t="shared" si="23"/>
        <v>M</v>
      </c>
      <c r="J347" s="91" t="s">
        <v>636</v>
      </c>
    </row>
    <row r="348" spans="1:10" ht="12.75">
      <c r="A348" s="83">
        <f ca="1" t="shared" si="22"/>
        <v>333</v>
      </c>
      <c r="B348" s="100" t="s">
        <v>577</v>
      </c>
      <c r="C348" s="97" t="s">
        <v>243</v>
      </c>
      <c r="D348" s="86" t="s">
        <v>718</v>
      </c>
      <c r="E348" s="101" t="s">
        <v>627</v>
      </c>
      <c r="F348" s="102">
        <v>120.34</v>
      </c>
      <c r="G348" s="107"/>
      <c r="H348" s="89">
        <f t="shared" si="21"/>
        <v>0</v>
      </c>
      <c r="I348" s="90" t="str">
        <f t="shared" si="23"/>
        <v>M</v>
      </c>
      <c r="J348" s="91" t="s">
        <v>636</v>
      </c>
    </row>
    <row r="349" spans="1:10" ht="12.75">
      <c r="A349" s="83">
        <f ca="1" t="shared" si="22"/>
        <v>334</v>
      </c>
      <c r="B349" s="100" t="s">
        <v>578</v>
      </c>
      <c r="C349" s="97" t="s">
        <v>243</v>
      </c>
      <c r="D349" s="86" t="s">
        <v>717</v>
      </c>
      <c r="E349" s="101" t="s">
        <v>623</v>
      </c>
      <c r="F349" s="102">
        <v>26</v>
      </c>
      <c r="G349" s="107"/>
      <c r="H349" s="89">
        <f t="shared" si="21"/>
        <v>0</v>
      </c>
      <c r="I349" s="90" t="str">
        <f t="shared" si="23"/>
        <v>M</v>
      </c>
      <c r="J349" s="91" t="s">
        <v>636</v>
      </c>
    </row>
    <row r="350" spans="1:10" ht="12.75">
      <c r="A350" s="83">
        <f ca="1" t="shared" si="22"/>
        <v>335</v>
      </c>
      <c r="B350" s="100" t="s">
        <v>579</v>
      </c>
      <c r="C350" s="97" t="s">
        <v>243</v>
      </c>
      <c r="D350" s="86" t="s">
        <v>716</v>
      </c>
      <c r="E350" s="101" t="s">
        <v>627</v>
      </c>
      <c r="F350" s="102">
        <v>127.77</v>
      </c>
      <c r="G350" s="107"/>
      <c r="H350" s="89">
        <f t="shared" si="21"/>
        <v>0</v>
      </c>
      <c r="I350" s="90" t="str">
        <f t="shared" si="23"/>
        <v>M</v>
      </c>
      <c r="J350" s="91" t="s">
        <v>636</v>
      </c>
    </row>
    <row r="351" spans="1:10" ht="12.75">
      <c r="A351" s="83">
        <f ca="1" t="shared" si="22"/>
        <v>336</v>
      </c>
      <c r="B351" s="100" t="s">
        <v>580</v>
      </c>
      <c r="C351" s="97" t="s">
        <v>243</v>
      </c>
      <c r="D351" s="86" t="s">
        <v>715</v>
      </c>
      <c r="E351" s="101" t="s">
        <v>627</v>
      </c>
      <c r="F351" s="102">
        <v>31</v>
      </c>
      <c r="G351" s="107"/>
      <c r="H351" s="89">
        <f t="shared" si="21"/>
        <v>0</v>
      </c>
      <c r="I351" s="90" t="str">
        <f t="shared" si="23"/>
        <v>M</v>
      </c>
      <c r="J351" s="91" t="s">
        <v>636</v>
      </c>
    </row>
    <row r="352" spans="1:10" ht="12.75">
      <c r="A352" s="83">
        <f ca="1" t="shared" si="22"/>
        <v>337</v>
      </c>
      <c r="B352" s="100" t="s">
        <v>993</v>
      </c>
      <c r="C352" s="97"/>
      <c r="D352" s="86" t="s">
        <v>994</v>
      </c>
      <c r="E352" s="101" t="s">
        <v>627</v>
      </c>
      <c r="F352" s="102">
        <v>126.96</v>
      </c>
      <c r="G352" s="107"/>
      <c r="H352" s="89">
        <f t="shared" si="21"/>
        <v>0</v>
      </c>
      <c r="I352" s="90" t="str">
        <f t="shared" si="23"/>
        <v>M</v>
      </c>
      <c r="J352" s="91" t="s">
        <v>635</v>
      </c>
    </row>
    <row r="353" spans="1:10" ht="12.75">
      <c r="A353" s="83">
        <f ca="1" t="shared" si="22"/>
        <v>338</v>
      </c>
      <c r="B353" s="96" t="s">
        <v>1049</v>
      </c>
      <c r="C353" s="85"/>
      <c r="D353" s="96" t="s">
        <v>1050</v>
      </c>
      <c r="E353" s="97" t="s">
        <v>627</v>
      </c>
      <c r="F353" s="98">
        <v>1310.4</v>
      </c>
      <c r="G353" s="107"/>
      <c r="H353" s="89">
        <f t="shared" si="21"/>
        <v>0</v>
      </c>
      <c r="I353" s="99" t="str">
        <f t="shared" si="23"/>
        <v>M</v>
      </c>
      <c r="J353" s="91" t="s">
        <v>1004</v>
      </c>
    </row>
    <row r="354" spans="1:10" ht="12.75">
      <c r="A354" s="83">
        <f ca="1" t="shared" si="22"/>
        <v>339</v>
      </c>
      <c r="B354" s="96" t="s">
        <v>1051</v>
      </c>
      <c r="C354" s="85"/>
      <c r="D354" s="96" t="s">
        <v>1052</v>
      </c>
      <c r="E354" s="97" t="s">
        <v>627</v>
      </c>
      <c r="F354" s="98">
        <v>727.1</v>
      </c>
      <c r="G354" s="107"/>
      <c r="H354" s="89">
        <f t="shared" si="21"/>
        <v>0</v>
      </c>
      <c r="I354" s="99" t="str">
        <f t="shared" si="23"/>
        <v>M</v>
      </c>
      <c r="J354" s="91" t="s">
        <v>1004</v>
      </c>
    </row>
    <row r="355" spans="1:10" ht="12.75">
      <c r="A355" s="83">
        <f ca="1" t="shared" si="22"/>
        <v>340</v>
      </c>
      <c r="B355" s="96" t="s">
        <v>1053</v>
      </c>
      <c r="C355" s="85"/>
      <c r="D355" s="96" t="s">
        <v>1054</v>
      </c>
      <c r="E355" s="97" t="s">
        <v>1044</v>
      </c>
      <c r="F355" s="98">
        <v>219</v>
      </c>
      <c r="G355" s="107"/>
      <c r="H355" s="89">
        <f t="shared" si="21"/>
        <v>0</v>
      </c>
      <c r="I355" s="99" t="str">
        <f t="shared" si="23"/>
        <v>M</v>
      </c>
      <c r="J355" s="91" t="s">
        <v>1004</v>
      </c>
    </row>
    <row r="356" spans="1:10" ht="12.75">
      <c r="A356" s="83">
        <f ca="1" t="shared" si="22"/>
        <v>341</v>
      </c>
      <c r="B356" s="96" t="s">
        <v>1055</v>
      </c>
      <c r="C356" s="85"/>
      <c r="D356" s="96" t="s">
        <v>1056</v>
      </c>
      <c r="E356" s="97" t="s">
        <v>1044</v>
      </c>
      <c r="F356" s="98">
        <v>237</v>
      </c>
      <c r="G356" s="107"/>
      <c r="H356" s="89">
        <f t="shared" si="21"/>
        <v>0</v>
      </c>
      <c r="I356" s="99" t="str">
        <f t="shared" si="23"/>
        <v>M</v>
      </c>
      <c r="J356" s="91" t="s">
        <v>1004</v>
      </c>
    </row>
    <row r="357" spans="1:10" ht="12.75">
      <c r="A357" s="83">
        <f ca="1" t="shared" si="22"/>
        <v>342</v>
      </c>
      <c r="B357" s="100" t="s">
        <v>982</v>
      </c>
      <c r="C357" s="97" t="s">
        <v>243</v>
      </c>
      <c r="D357" s="86" t="s">
        <v>983</v>
      </c>
      <c r="E357" s="101" t="s">
        <v>623</v>
      </c>
      <c r="F357" s="102">
        <v>1</v>
      </c>
      <c r="G357" s="107"/>
      <c r="H357" s="89">
        <f t="shared" si="21"/>
        <v>0</v>
      </c>
      <c r="I357" s="90" t="str">
        <f t="shared" si="23"/>
        <v>M</v>
      </c>
      <c r="J357" s="91" t="s">
        <v>632</v>
      </c>
    </row>
    <row r="358" spans="1:10" ht="12.75">
      <c r="A358" s="83">
        <f ca="1" t="shared" si="22"/>
        <v>343</v>
      </c>
      <c r="B358" s="100" t="s">
        <v>581</v>
      </c>
      <c r="C358" s="97"/>
      <c r="D358" s="86" t="s">
        <v>714</v>
      </c>
      <c r="E358" s="101" t="s">
        <v>626</v>
      </c>
      <c r="F358" s="102">
        <v>96.53</v>
      </c>
      <c r="G358" s="107"/>
      <c r="H358" s="89">
        <f t="shared" si="21"/>
        <v>0</v>
      </c>
      <c r="I358" s="90" t="str">
        <f t="shared" si="23"/>
        <v>M</v>
      </c>
      <c r="J358" s="91" t="s">
        <v>632</v>
      </c>
    </row>
    <row r="359" spans="1:10" ht="12.75">
      <c r="A359" s="83">
        <f ca="1" t="shared" si="22"/>
        <v>344</v>
      </c>
      <c r="B359" s="100" t="s">
        <v>582</v>
      </c>
      <c r="C359" s="97"/>
      <c r="D359" s="86" t="s">
        <v>713</v>
      </c>
      <c r="E359" s="101" t="s">
        <v>626</v>
      </c>
      <c r="F359" s="102">
        <v>96.53</v>
      </c>
      <c r="G359" s="107"/>
      <c r="H359" s="89">
        <f t="shared" si="21"/>
        <v>0</v>
      </c>
      <c r="I359" s="90" t="str">
        <f t="shared" si="23"/>
        <v>M</v>
      </c>
      <c r="J359" s="91" t="s">
        <v>632</v>
      </c>
    </row>
    <row r="360" spans="1:10" ht="12.75">
      <c r="A360" s="83">
        <f ca="1" t="shared" si="22"/>
        <v>345</v>
      </c>
      <c r="B360" s="100" t="s">
        <v>583</v>
      </c>
      <c r="C360" s="97"/>
      <c r="D360" s="86" t="s">
        <v>712</v>
      </c>
      <c r="E360" s="101" t="s">
        <v>626</v>
      </c>
      <c r="F360" s="102">
        <v>30.67</v>
      </c>
      <c r="G360" s="107"/>
      <c r="H360" s="89">
        <f t="shared" si="21"/>
        <v>0</v>
      </c>
      <c r="I360" s="90" t="str">
        <f t="shared" si="23"/>
        <v>M</v>
      </c>
      <c r="J360" s="91" t="s">
        <v>632</v>
      </c>
    </row>
    <row r="361" spans="1:10" ht="12.75">
      <c r="A361" s="83">
        <f ca="1" t="shared" si="22"/>
        <v>346</v>
      </c>
      <c r="B361" s="100" t="s">
        <v>584</v>
      </c>
      <c r="C361" s="97" t="s">
        <v>243</v>
      </c>
      <c r="D361" s="86" t="s">
        <v>711</v>
      </c>
      <c r="E361" s="101" t="s">
        <v>623</v>
      </c>
      <c r="F361" s="102">
        <v>1</v>
      </c>
      <c r="G361" s="107"/>
      <c r="H361" s="89">
        <f t="shared" si="21"/>
        <v>0</v>
      </c>
      <c r="I361" s="90" t="str">
        <f t="shared" si="23"/>
        <v>M</v>
      </c>
      <c r="J361" s="91" t="s">
        <v>632</v>
      </c>
    </row>
    <row r="362" spans="1:10" ht="12.75">
      <c r="A362" s="83">
        <f ca="1" t="shared" si="22"/>
        <v>347</v>
      </c>
      <c r="B362" s="100" t="s">
        <v>585</v>
      </c>
      <c r="C362" s="97" t="s">
        <v>243</v>
      </c>
      <c r="D362" s="86" t="s">
        <v>710</v>
      </c>
      <c r="E362" s="101" t="s">
        <v>623</v>
      </c>
      <c r="F362" s="102">
        <v>1</v>
      </c>
      <c r="G362" s="107"/>
      <c r="H362" s="89">
        <f t="shared" si="21"/>
        <v>0</v>
      </c>
      <c r="I362" s="90" t="str">
        <f t="shared" si="23"/>
        <v>M</v>
      </c>
      <c r="J362" s="91" t="s">
        <v>636</v>
      </c>
    </row>
    <row r="363" spans="1:10" ht="12.75">
      <c r="A363" s="83">
        <f ca="1" t="shared" si="22"/>
        <v>348</v>
      </c>
      <c r="B363" s="100" t="s">
        <v>586</v>
      </c>
      <c r="C363" s="97"/>
      <c r="D363" s="86" t="s">
        <v>709</v>
      </c>
      <c r="E363" s="101" t="s">
        <v>984</v>
      </c>
      <c r="F363" s="102">
        <v>10</v>
      </c>
      <c r="G363" s="107"/>
      <c r="H363" s="89">
        <f t="shared" si="21"/>
        <v>0</v>
      </c>
      <c r="I363" s="90" t="str">
        <f t="shared" si="23"/>
        <v>M</v>
      </c>
      <c r="J363" s="91" t="s">
        <v>632</v>
      </c>
    </row>
    <row r="364" spans="1:10" ht="12.75">
      <c r="A364" s="83">
        <f ca="1" t="shared" si="22"/>
        <v>349</v>
      </c>
      <c r="B364" s="100" t="s">
        <v>587</v>
      </c>
      <c r="C364" s="97"/>
      <c r="D364" s="86" t="s">
        <v>708</v>
      </c>
      <c r="E364" s="101" t="s">
        <v>626</v>
      </c>
      <c r="F364" s="102">
        <v>97.55</v>
      </c>
      <c r="G364" s="107"/>
      <c r="H364" s="89">
        <f t="shared" si="21"/>
        <v>0</v>
      </c>
      <c r="I364" s="90" t="str">
        <f t="shared" si="23"/>
        <v>M</v>
      </c>
      <c r="J364" s="91" t="s">
        <v>632</v>
      </c>
    </row>
    <row r="365" spans="1:10" ht="12.75">
      <c r="A365" s="83">
        <f ca="1" t="shared" si="22"/>
        <v>350</v>
      </c>
      <c r="B365" s="100" t="s">
        <v>588</v>
      </c>
      <c r="C365" s="97"/>
      <c r="D365" s="86" t="s">
        <v>707</v>
      </c>
      <c r="E365" s="101" t="s">
        <v>627</v>
      </c>
      <c r="F365" s="102">
        <v>176.84</v>
      </c>
      <c r="G365" s="107"/>
      <c r="H365" s="89">
        <f t="shared" si="21"/>
        <v>0</v>
      </c>
      <c r="I365" s="90" t="str">
        <f t="shared" si="23"/>
        <v>M</v>
      </c>
      <c r="J365" s="91" t="s">
        <v>632</v>
      </c>
    </row>
    <row r="366" spans="1:10" ht="12.75">
      <c r="A366" s="83">
        <f ca="1" t="shared" si="22"/>
        <v>351</v>
      </c>
      <c r="B366" s="100" t="s">
        <v>589</v>
      </c>
      <c r="C366" s="97"/>
      <c r="D366" s="86" t="s">
        <v>706</v>
      </c>
      <c r="E366" s="101" t="s">
        <v>984</v>
      </c>
      <c r="F366" s="102">
        <v>10</v>
      </c>
      <c r="G366" s="107"/>
      <c r="H366" s="89">
        <f t="shared" si="21"/>
        <v>0</v>
      </c>
      <c r="I366" s="90" t="str">
        <f t="shared" si="23"/>
        <v>M</v>
      </c>
      <c r="J366" s="91" t="s">
        <v>632</v>
      </c>
    </row>
    <row r="367" spans="1:10" ht="12.75">
      <c r="A367" s="83">
        <f ca="1" t="shared" si="22"/>
        <v>352</v>
      </c>
      <c r="B367" s="100" t="s">
        <v>590</v>
      </c>
      <c r="C367" s="97"/>
      <c r="D367" s="86" t="s">
        <v>641</v>
      </c>
      <c r="E367" s="101" t="s">
        <v>627</v>
      </c>
      <c r="F367" s="102">
        <v>176.84</v>
      </c>
      <c r="G367" s="107"/>
      <c r="H367" s="89">
        <f t="shared" si="21"/>
        <v>0</v>
      </c>
      <c r="I367" s="90" t="str">
        <f t="shared" si="23"/>
        <v>M</v>
      </c>
      <c r="J367" s="91" t="s">
        <v>633</v>
      </c>
    </row>
    <row r="368" spans="1:10" ht="12.75">
      <c r="A368" s="83">
        <f ca="1" t="shared" si="22"/>
        <v>353</v>
      </c>
      <c r="B368" s="100" t="s">
        <v>591</v>
      </c>
      <c r="C368" s="97"/>
      <c r="D368" s="86" t="s">
        <v>705</v>
      </c>
      <c r="E368" s="101" t="s">
        <v>624</v>
      </c>
      <c r="F368" s="102">
        <v>182.4</v>
      </c>
      <c r="G368" s="107"/>
      <c r="H368" s="89">
        <f t="shared" si="21"/>
        <v>0</v>
      </c>
      <c r="I368" s="90" t="str">
        <f t="shared" si="23"/>
        <v>M</v>
      </c>
      <c r="J368" s="91" t="s">
        <v>632</v>
      </c>
    </row>
    <row r="369" spans="1:10" ht="12.75">
      <c r="A369" s="83">
        <f ca="1" t="shared" si="22"/>
        <v>354</v>
      </c>
      <c r="B369" s="100" t="s">
        <v>592</v>
      </c>
      <c r="C369" s="97"/>
      <c r="D369" s="86" t="s">
        <v>704</v>
      </c>
      <c r="E369" s="101" t="s">
        <v>626</v>
      </c>
      <c r="F369" s="102">
        <v>1025.95</v>
      </c>
      <c r="G369" s="107"/>
      <c r="H369" s="89">
        <f t="shared" si="21"/>
        <v>0</v>
      </c>
      <c r="I369" s="90" t="str">
        <f t="shared" si="23"/>
        <v>M</v>
      </c>
      <c r="J369" s="91" t="s">
        <v>632</v>
      </c>
    </row>
    <row r="370" spans="1:10" ht="12.75">
      <c r="A370" s="83">
        <f ca="1" t="shared" si="22"/>
        <v>355</v>
      </c>
      <c r="B370" s="100" t="s">
        <v>593</v>
      </c>
      <c r="C370" s="97"/>
      <c r="D370" s="86" t="s">
        <v>703</v>
      </c>
      <c r="E370" s="101" t="s">
        <v>995</v>
      </c>
      <c r="F370" s="102">
        <v>1949.31</v>
      </c>
      <c r="G370" s="107"/>
      <c r="H370" s="89">
        <f t="shared" si="21"/>
        <v>0</v>
      </c>
      <c r="I370" s="90" t="str">
        <f aca="true" t="shared" si="24" ref="I370:I405">IF(E370&lt;&gt;"","M","")</f>
        <v>M</v>
      </c>
      <c r="J370" s="91" t="s">
        <v>632</v>
      </c>
    </row>
    <row r="371" spans="1:10" ht="12.75">
      <c r="A371" s="83">
        <f ca="1" t="shared" si="22"/>
        <v>356</v>
      </c>
      <c r="B371" s="100" t="s">
        <v>594</v>
      </c>
      <c r="C371" s="97"/>
      <c r="D371" s="86" t="s">
        <v>702</v>
      </c>
      <c r="E371" s="101" t="s">
        <v>995</v>
      </c>
      <c r="F371" s="102">
        <v>401.28</v>
      </c>
      <c r="G371" s="107"/>
      <c r="H371" s="89">
        <f t="shared" si="21"/>
        <v>0</v>
      </c>
      <c r="I371" s="90" t="str">
        <f t="shared" si="24"/>
        <v>M</v>
      </c>
      <c r="J371" s="91" t="s">
        <v>632</v>
      </c>
    </row>
    <row r="372" spans="1:10" ht="12.75">
      <c r="A372" s="83">
        <f ca="1" t="shared" si="22"/>
        <v>357</v>
      </c>
      <c r="B372" s="96" t="s">
        <v>1096</v>
      </c>
      <c r="C372" s="85"/>
      <c r="D372" s="96" t="s">
        <v>1097</v>
      </c>
      <c r="E372" s="97" t="s">
        <v>1098</v>
      </c>
      <c r="F372" s="98">
        <v>1</v>
      </c>
      <c r="G372" s="107"/>
      <c r="H372" s="89">
        <f t="shared" si="21"/>
        <v>0</v>
      </c>
      <c r="I372" s="99" t="str">
        <f t="shared" si="24"/>
        <v>M</v>
      </c>
      <c r="J372" s="91" t="s">
        <v>1091</v>
      </c>
    </row>
    <row r="373" spans="1:10" ht="12.75">
      <c r="A373" s="83">
        <f ca="1" t="shared" si="22"/>
        <v>358</v>
      </c>
      <c r="B373" s="96" t="s">
        <v>1099</v>
      </c>
      <c r="C373" s="85"/>
      <c r="D373" s="96" t="s">
        <v>1100</v>
      </c>
      <c r="E373" s="97" t="s">
        <v>627</v>
      </c>
      <c r="F373" s="98">
        <v>570</v>
      </c>
      <c r="G373" s="107"/>
      <c r="H373" s="89">
        <f t="shared" si="21"/>
        <v>0</v>
      </c>
      <c r="I373" s="99" t="str">
        <f t="shared" si="24"/>
        <v>M</v>
      </c>
      <c r="J373" s="91" t="s">
        <v>1091</v>
      </c>
    </row>
    <row r="374" spans="1:10" ht="12.75">
      <c r="A374" s="83">
        <f ca="1" t="shared" si="22"/>
        <v>359</v>
      </c>
      <c r="B374" s="96" t="s">
        <v>1101</v>
      </c>
      <c r="C374" s="85"/>
      <c r="D374" s="96" t="s">
        <v>1102</v>
      </c>
      <c r="E374" s="97" t="s">
        <v>625</v>
      </c>
      <c r="F374" s="98">
        <v>18720</v>
      </c>
      <c r="G374" s="107"/>
      <c r="H374" s="89">
        <f t="shared" si="21"/>
        <v>0</v>
      </c>
      <c r="I374" s="99" t="str">
        <f t="shared" si="24"/>
        <v>M</v>
      </c>
      <c r="J374" s="91" t="s">
        <v>1091</v>
      </c>
    </row>
    <row r="375" spans="1:10" ht="12.75">
      <c r="A375" s="83">
        <f ca="1" t="shared" si="22"/>
        <v>360</v>
      </c>
      <c r="B375" s="96" t="s">
        <v>1103</v>
      </c>
      <c r="C375" s="85"/>
      <c r="D375" s="96" t="s">
        <v>1104</v>
      </c>
      <c r="E375" s="97" t="s">
        <v>625</v>
      </c>
      <c r="F375" s="98">
        <v>3510</v>
      </c>
      <c r="G375" s="107"/>
      <c r="H375" s="89">
        <f t="shared" si="21"/>
        <v>0</v>
      </c>
      <c r="I375" s="99" t="str">
        <f t="shared" si="24"/>
        <v>M</v>
      </c>
      <c r="J375" s="91" t="s">
        <v>1091</v>
      </c>
    </row>
    <row r="376" spans="1:10" ht="12.75">
      <c r="A376" s="83">
        <f ca="1" t="shared" si="22"/>
        <v>361</v>
      </c>
      <c r="B376" s="100" t="s">
        <v>595</v>
      </c>
      <c r="C376" s="97"/>
      <c r="D376" s="86" t="s">
        <v>701</v>
      </c>
      <c r="E376" s="101" t="s">
        <v>627</v>
      </c>
      <c r="F376" s="102">
        <v>69.57</v>
      </c>
      <c r="G376" s="107"/>
      <c r="H376" s="89">
        <f t="shared" si="21"/>
        <v>0</v>
      </c>
      <c r="I376" s="90" t="str">
        <f t="shared" si="24"/>
        <v>M</v>
      </c>
      <c r="J376" s="91" t="s">
        <v>632</v>
      </c>
    </row>
    <row r="377" spans="1:10" ht="12.75">
      <c r="A377" s="83">
        <f ca="1" t="shared" si="22"/>
        <v>362</v>
      </c>
      <c r="B377" s="100" t="s">
        <v>596</v>
      </c>
      <c r="C377" s="97"/>
      <c r="D377" s="86" t="s">
        <v>700</v>
      </c>
      <c r="E377" s="101" t="s">
        <v>627</v>
      </c>
      <c r="F377" s="102">
        <v>180.2</v>
      </c>
      <c r="G377" s="107"/>
      <c r="H377" s="89">
        <f t="shared" si="21"/>
        <v>0</v>
      </c>
      <c r="I377" s="90" t="str">
        <f t="shared" si="24"/>
        <v>M</v>
      </c>
      <c r="J377" s="91" t="s">
        <v>632</v>
      </c>
    </row>
    <row r="378" spans="1:10" ht="12.75">
      <c r="A378" s="83">
        <f ca="1" t="shared" si="22"/>
        <v>363</v>
      </c>
      <c r="B378" s="100" t="s">
        <v>597</v>
      </c>
      <c r="C378" s="97"/>
      <c r="D378" s="86" t="s">
        <v>699</v>
      </c>
      <c r="E378" s="101" t="s">
        <v>627</v>
      </c>
      <c r="F378" s="102">
        <v>94.08</v>
      </c>
      <c r="G378" s="107"/>
      <c r="H378" s="89">
        <f t="shared" si="21"/>
        <v>0</v>
      </c>
      <c r="I378" s="90" t="str">
        <f t="shared" si="24"/>
        <v>M</v>
      </c>
      <c r="J378" s="91" t="s">
        <v>632</v>
      </c>
    </row>
    <row r="379" spans="1:10" ht="12.75">
      <c r="A379" s="83">
        <f ca="1" t="shared" si="22"/>
        <v>364</v>
      </c>
      <c r="B379" s="100" t="s">
        <v>598</v>
      </c>
      <c r="C379" s="97"/>
      <c r="D379" s="86" t="s">
        <v>698</v>
      </c>
      <c r="E379" s="101" t="s">
        <v>627</v>
      </c>
      <c r="F379" s="102">
        <v>66.65</v>
      </c>
      <c r="G379" s="107"/>
      <c r="H379" s="89">
        <f t="shared" si="21"/>
        <v>0</v>
      </c>
      <c r="I379" s="90" t="str">
        <f t="shared" si="24"/>
        <v>M</v>
      </c>
      <c r="J379" s="91" t="s">
        <v>632</v>
      </c>
    </row>
    <row r="380" spans="1:10" ht="12.75">
      <c r="A380" s="83">
        <f ca="1" t="shared" si="22"/>
        <v>365</v>
      </c>
      <c r="B380" s="100" t="s">
        <v>599</v>
      </c>
      <c r="C380" s="97"/>
      <c r="D380" s="86" t="s">
        <v>697</v>
      </c>
      <c r="E380" s="101" t="s">
        <v>630</v>
      </c>
      <c r="F380" s="102">
        <v>3290</v>
      </c>
      <c r="G380" s="107"/>
      <c r="H380" s="89">
        <f t="shared" si="21"/>
        <v>0</v>
      </c>
      <c r="I380" s="90" t="str">
        <f t="shared" si="24"/>
        <v>M</v>
      </c>
      <c r="J380" s="91" t="s">
        <v>632</v>
      </c>
    </row>
    <row r="381" spans="1:10" ht="12.75">
      <c r="A381" s="83">
        <f ca="1" t="shared" si="22"/>
        <v>366</v>
      </c>
      <c r="B381" s="100" t="s">
        <v>600</v>
      </c>
      <c r="C381" s="97"/>
      <c r="D381" s="86" t="s">
        <v>696</v>
      </c>
      <c r="E381" s="101" t="s">
        <v>630</v>
      </c>
      <c r="F381" s="102">
        <v>850</v>
      </c>
      <c r="G381" s="107"/>
      <c r="H381" s="89">
        <f t="shared" si="21"/>
        <v>0</v>
      </c>
      <c r="I381" s="90" t="str">
        <f t="shared" si="24"/>
        <v>M</v>
      </c>
      <c r="J381" s="91" t="s">
        <v>632</v>
      </c>
    </row>
    <row r="382" spans="1:10" ht="12.75">
      <c r="A382" s="83">
        <f ca="1" t="shared" si="22"/>
        <v>367</v>
      </c>
      <c r="B382" s="100" t="s">
        <v>601</v>
      </c>
      <c r="C382" s="97" t="s">
        <v>243</v>
      </c>
      <c r="D382" s="86" t="s">
        <v>695</v>
      </c>
      <c r="E382" s="101" t="s">
        <v>630</v>
      </c>
      <c r="F382" s="102">
        <v>300</v>
      </c>
      <c r="G382" s="107"/>
      <c r="H382" s="89">
        <f t="shared" si="21"/>
        <v>0</v>
      </c>
      <c r="I382" s="90" t="str">
        <f t="shared" si="24"/>
        <v>M</v>
      </c>
      <c r="J382" s="91" t="s">
        <v>632</v>
      </c>
    </row>
    <row r="383" spans="1:10" ht="12.75">
      <c r="A383" s="83">
        <f ca="1" t="shared" si="22"/>
        <v>368</v>
      </c>
      <c r="B383" s="100" t="s">
        <v>602</v>
      </c>
      <c r="C383" s="97"/>
      <c r="D383" s="86" t="s">
        <v>694</v>
      </c>
      <c r="E383" s="101" t="s">
        <v>627</v>
      </c>
      <c r="F383" s="102">
        <v>71.84</v>
      </c>
      <c r="G383" s="107"/>
      <c r="H383" s="89">
        <f t="shared" si="21"/>
        <v>0</v>
      </c>
      <c r="I383" s="90" t="str">
        <f t="shared" si="24"/>
        <v>M</v>
      </c>
      <c r="J383" s="91" t="s">
        <v>632</v>
      </c>
    </row>
    <row r="384" spans="1:10" ht="12.75">
      <c r="A384" s="83">
        <f ca="1" t="shared" si="22"/>
        <v>369</v>
      </c>
      <c r="B384" s="100" t="s">
        <v>603</v>
      </c>
      <c r="C384" s="97"/>
      <c r="D384" s="86" t="s">
        <v>693</v>
      </c>
      <c r="E384" s="101" t="s">
        <v>626</v>
      </c>
      <c r="F384" s="102">
        <v>654.72</v>
      </c>
      <c r="G384" s="107"/>
      <c r="H384" s="89">
        <f t="shared" si="21"/>
        <v>0</v>
      </c>
      <c r="I384" s="90" t="str">
        <f t="shared" si="24"/>
        <v>M</v>
      </c>
      <c r="J384" s="91" t="s">
        <v>633</v>
      </c>
    </row>
    <row r="385" spans="1:10" ht="12.75">
      <c r="A385" s="83">
        <f ca="1" t="shared" si="22"/>
        <v>370</v>
      </c>
      <c r="B385" s="100" t="s">
        <v>604</v>
      </c>
      <c r="C385" s="97"/>
      <c r="D385" s="86" t="s">
        <v>692</v>
      </c>
      <c r="E385" s="101" t="s">
        <v>626</v>
      </c>
      <c r="F385" s="102">
        <v>6547.2</v>
      </c>
      <c r="G385" s="107"/>
      <c r="H385" s="89">
        <f t="shared" si="21"/>
        <v>0</v>
      </c>
      <c r="I385" s="90" t="str">
        <f t="shared" si="24"/>
        <v>M</v>
      </c>
      <c r="J385" s="91" t="s">
        <v>633</v>
      </c>
    </row>
    <row r="386" spans="1:10" ht="12.75">
      <c r="A386" s="83">
        <f ca="1" t="shared" si="22"/>
        <v>371</v>
      </c>
      <c r="B386" s="100" t="s">
        <v>605</v>
      </c>
      <c r="C386" s="97"/>
      <c r="D386" s="86" t="s">
        <v>691</v>
      </c>
      <c r="E386" s="101" t="s">
        <v>626</v>
      </c>
      <c r="F386" s="102">
        <v>5111.35</v>
      </c>
      <c r="G386" s="107"/>
      <c r="H386" s="89">
        <f t="shared" si="21"/>
        <v>0</v>
      </c>
      <c r="I386" s="90" t="str">
        <f t="shared" si="24"/>
        <v>M</v>
      </c>
      <c r="J386" s="91" t="s">
        <v>633</v>
      </c>
    </row>
    <row r="387" spans="1:10" ht="12.75">
      <c r="A387" s="83">
        <f ca="1" t="shared" si="22"/>
        <v>372</v>
      </c>
      <c r="B387" s="100" t="s">
        <v>606</v>
      </c>
      <c r="C387" s="97"/>
      <c r="D387" s="86" t="s">
        <v>690</v>
      </c>
      <c r="E387" s="101" t="s">
        <v>626</v>
      </c>
      <c r="F387" s="102">
        <v>367.55</v>
      </c>
      <c r="G387" s="107"/>
      <c r="H387" s="89">
        <f t="shared" si="21"/>
        <v>0</v>
      </c>
      <c r="I387" s="90" t="str">
        <f t="shared" si="24"/>
        <v>M</v>
      </c>
      <c r="J387" s="91" t="s">
        <v>633</v>
      </c>
    </row>
    <row r="388" spans="1:10" ht="12.75">
      <c r="A388" s="83">
        <f ca="1" t="shared" si="22"/>
        <v>373</v>
      </c>
      <c r="B388" s="100" t="s">
        <v>607</v>
      </c>
      <c r="C388" s="97"/>
      <c r="D388" s="86" t="s">
        <v>689</v>
      </c>
      <c r="E388" s="101" t="s">
        <v>626</v>
      </c>
      <c r="F388" s="102">
        <v>654.72</v>
      </c>
      <c r="G388" s="107"/>
      <c r="H388" s="89">
        <f t="shared" si="21"/>
        <v>0</v>
      </c>
      <c r="I388" s="90" t="str">
        <f t="shared" si="24"/>
        <v>M</v>
      </c>
      <c r="J388" s="91" t="s">
        <v>633</v>
      </c>
    </row>
    <row r="389" spans="1:10" ht="12.75">
      <c r="A389" s="83">
        <f ca="1" t="shared" si="22"/>
        <v>374</v>
      </c>
      <c r="B389" s="100" t="s">
        <v>608</v>
      </c>
      <c r="C389" s="97"/>
      <c r="D389" s="86" t="s">
        <v>688</v>
      </c>
      <c r="E389" s="101" t="s">
        <v>626</v>
      </c>
      <c r="F389" s="102">
        <v>2298.8</v>
      </c>
      <c r="G389" s="107"/>
      <c r="H389" s="89">
        <f t="shared" si="21"/>
        <v>0</v>
      </c>
      <c r="I389" s="90" t="str">
        <f t="shared" si="24"/>
        <v>M</v>
      </c>
      <c r="J389" s="91" t="s">
        <v>633</v>
      </c>
    </row>
    <row r="390" spans="1:10" ht="12.75">
      <c r="A390" s="83">
        <f ca="1" t="shared" si="22"/>
        <v>375</v>
      </c>
      <c r="B390" s="100" t="s">
        <v>609</v>
      </c>
      <c r="C390" s="97"/>
      <c r="D390" s="86" t="s">
        <v>687</v>
      </c>
      <c r="E390" s="101" t="s">
        <v>626</v>
      </c>
      <c r="F390" s="102">
        <v>1.54</v>
      </c>
      <c r="G390" s="107"/>
      <c r="H390" s="89">
        <f t="shared" si="21"/>
        <v>0</v>
      </c>
      <c r="I390" s="90" t="str">
        <f t="shared" si="24"/>
        <v>M</v>
      </c>
      <c r="J390" s="91" t="s">
        <v>633</v>
      </c>
    </row>
    <row r="391" spans="1:10" ht="12.75">
      <c r="A391" s="83">
        <f ca="1" t="shared" si="22"/>
        <v>376</v>
      </c>
      <c r="B391" s="100" t="s">
        <v>610</v>
      </c>
      <c r="C391" s="97"/>
      <c r="D391" s="86" t="s">
        <v>686</v>
      </c>
      <c r="E391" s="101" t="s">
        <v>626</v>
      </c>
      <c r="F391" s="102">
        <v>6.12</v>
      </c>
      <c r="G391" s="107"/>
      <c r="H391" s="89">
        <f t="shared" si="21"/>
        <v>0</v>
      </c>
      <c r="I391" s="90" t="str">
        <f t="shared" si="24"/>
        <v>M</v>
      </c>
      <c r="J391" s="91" t="s">
        <v>633</v>
      </c>
    </row>
    <row r="392" spans="1:10" ht="12.75">
      <c r="A392" s="83">
        <f ca="1" t="shared" si="22"/>
        <v>377</v>
      </c>
      <c r="B392" s="100" t="s">
        <v>611</v>
      </c>
      <c r="C392" s="97"/>
      <c r="D392" s="86" t="s">
        <v>685</v>
      </c>
      <c r="E392" s="101" t="s">
        <v>627</v>
      </c>
      <c r="F392" s="102">
        <v>290.75</v>
      </c>
      <c r="G392" s="107"/>
      <c r="H392" s="89">
        <f t="shared" si="21"/>
        <v>0</v>
      </c>
      <c r="I392" s="90" t="str">
        <f t="shared" si="24"/>
        <v>M</v>
      </c>
      <c r="J392" s="91" t="s">
        <v>633</v>
      </c>
    </row>
    <row r="393" spans="1:10" ht="12.75">
      <c r="A393" s="83">
        <f ca="1" t="shared" si="22"/>
        <v>378</v>
      </c>
      <c r="B393" s="100" t="s">
        <v>612</v>
      </c>
      <c r="C393" s="97"/>
      <c r="D393" s="86" t="s">
        <v>684</v>
      </c>
      <c r="E393" s="101" t="s">
        <v>627</v>
      </c>
      <c r="F393" s="102">
        <v>166.16</v>
      </c>
      <c r="G393" s="107"/>
      <c r="H393" s="89">
        <f t="shared" si="21"/>
        <v>0</v>
      </c>
      <c r="I393" s="90" t="str">
        <f t="shared" si="24"/>
        <v>M</v>
      </c>
      <c r="J393" s="91" t="s">
        <v>633</v>
      </c>
    </row>
    <row r="394" spans="1:10" ht="12.75">
      <c r="A394" s="83">
        <f ca="1" t="shared" si="22"/>
        <v>379</v>
      </c>
      <c r="B394" s="100" t="s">
        <v>613</v>
      </c>
      <c r="C394" s="97"/>
      <c r="D394" s="86" t="s">
        <v>683</v>
      </c>
      <c r="E394" s="101" t="s">
        <v>984</v>
      </c>
      <c r="F394" s="102">
        <v>2</v>
      </c>
      <c r="G394" s="107"/>
      <c r="H394" s="89">
        <f t="shared" si="21"/>
        <v>0</v>
      </c>
      <c r="I394" s="90" t="str">
        <f t="shared" si="24"/>
        <v>M</v>
      </c>
      <c r="J394" s="91" t="s">
        <v>632</v>
      </c>
    </row>
    <row r="395" spans="1:10" ht="12.75">
      <c r="A395" s="83">
        <f ca="1" t="shared" si="22"/>
        <v>380</v>
      </c>
      <c r="B395" s="100" t="s">
        <v>614</v>
      </c>
      <c r="C395" s="97"/>
      <c r="D395" s="86" t="s">
        <v>682</v>
      </c>
      <c r="E395" s="101" t="s">
        <v>984</v>
      </c>
      <c r="F395" s="102">
        <v>2</v>
      </c>
      <c r="G395" s="107"/>
      <c r="H395" s="89">
        <f t="shared" si="21"/>
        <v>0</v>
      </c>
      <c r="I395" s="90" t="str">
        <f t="shared" si="24"/>
        <v>M</v>
      </c>
      <c r="J395" s="91" t="s">
        <v>632</v>
      </c>
    </row>
    <row r="396" spans="1:10" ht="12.75">
      <c r="A396" s="83">
        <f ca="1" t="shared" si="22"/>
        <v>381</v>
      </c>
      <c r="B396" s="100" t="s">
        <v>615</v>
      </c>
      <c r="C396" s="97"/>
      <c r="D396" s="86" t="s">
        <v>681</v>
      </c>
      <c r="E396" s="101" t="s">
        <v>984</v>
      </c>
      <c r="F396" s="102">
        <v>2</v>
      </c>
      <c r="G396" s="107"/>
      <c r="H396" s="89">
        <f t="shared" si="21"/>
        <v>0</v>
      </c>
      <c r="I396" s="90" t="str">
        <f t="shared" si="24"/>
        <v>M</v>
      </c>
      <c r="J396" s="91" t="s">
        <v>632</v>
      </c>
    </row>
    <row r="397" spans="1:10" ht="12.75">
      <c r="A397" s="83">
        <f ca="1" t="shared" si="22"/>
        <v>382</v>
      </c>
      <c r="B397" s="100" t="s">
        <v>616</v>
      </c>
      <c r="C397" s="103"/>
      <c r="D397" s="86" t="s">
        <v>680</v>
      </c>
      <c r="E397" s="101" t="s">
        <v>627</v>
      </c>
      <c r="F397" s="102">
        <v>6</v>
      </c>
      <c r="G397" s="107"/>
      <c r="H397" s="89">
        <f t="shared" si="21"/>
        <v>0</v>
      </c>
      <c r="I397" s="90" t="str">
        <f t="shared" si="24"/>
        <v>M</v>
      </c>
      <c r="J397" s="91" t="s">
        <v>632</v>
      </c>
    </row>
    <row r="398" spans="1:10" ht="12.75">
      <c r="A398" s="83">
        <f ca="1" t="shared" si="22"/>
        <v>383</v>
      </c>
      <c r="B398" s="100" t="s">
        <v>617</v>
      </c>
      <c r="C398" s="103"/>
      <c r="D398" s="86" t="s">
        <v>679</v>
      </c>
      <c r="E398" s="101" t="s">
        <v>631</v>
      </c>
      <c r="F398" s="102">
        <v>397.5</v>
      </c>
      <c r="G398" s="107"/>
      <c r="H398" s="89">
        <f t="shared" si="21"/>
        <v>0</v>
      </c>
      <c r="I398" s="90" t="str">
        <f t="shared" si="24"/>
        <v>M</v>
      </c>
      <c r="J398" s="91" t="s">
        <v>632</v>
      </c>
    </row>
    <row r="399" spans="1:10" ht="24">
      <c r="A399" s="83">
        <f ca="1" t="shared" si="22"/>
        <v>384</v>
      </c>
      <c r="B399" s="100" t="s">
        <v>618</v>
      </c>
      <c r="C399" s="103"/>
      <c r="D399" s="86" t="s">
        <v>678</v>
      </c>
      <c r="E399" s="101" t="s">
        <v>627</v>
      </c>
      <c r="F399" s="102">
        <v>1642</v>
      </c>
      <c r="G399" s="107"/>
      <c r="H399" s="89">
        <f t="shared" si="21"/>
        <v>0</v>
      </c>
      <c r="I399" s="90" t="str">
        <f t="shared" si="24"/>
        <v>M</v>
      </c>
      <c r="J399" s="91" t="s">
        <v>635</v>
      </c>
    </row>
    <row r="400" spans="1:10" ht="12.75">
      <c r="A400" s="83">
        <f ca="1" t="shared" si="22"/>
        <v>385</v>
      </c>
      <c r="B400" s="100" t="s">
        <v>619</v>
      </c>
      <c r="C400" s="103"/>
      <c r="D400" s="86" t="s">
        <v>677</v>
      </c>
      <c r="E400" s="101" t="s">
        <v>626</v>
      </c>
      <c r="F400" s="102">
        <v>105</v>
      </c>
      <c r="G400" s="107"/>
      <c r="H400" s="89">
        <f aca="true" t="shared" si="25" ref="H400:H420">+IF(AND(F400="",G400=""),"",ROUND(F400*G400,2))</f>
        <v>0</v>
      </c>
      <c r="I400" s="90" t="str">
        <f t="shared" si="24"/>
        <v>M</v>
      </c>
      <c r="J400" s="91" t="s">
        <v>635</v>
      </c>
    </row>
    <row r="401" spans="1:10" ht="12.75">
      <c r="A401" s="83">
        <f aca="true" ca="1" t="shared" si="26" ref="A401:A422">+IF(NOT(ISBLANK(INDIRECT("e"&amp;ROW()))),MAX(INDIRECT("a$16:A"&amp;ROW()-1))+1,"")</f>
        <v>386</v>
      </c>
      <c r="B401" s="100" t="s">
        <v>620</v>
      </c>
      <c r="C401" s="103"/>
      <c r="D401" s="86" t="s">
        <v>676</v>
      </c>
      <c r="E401" s="101" t="s">
        <v>626</v>
      </c>
      <c r="F401" s="102">
        <v>61</v>
      </c>
      <c r="G401" s="107"/>
      <c r="H401" s="89">
        <f t="shared" si="25"/>
        <v>0</v>
      </c>
      <c r="I401" s="90" t="str">
        <f t="shared" si="24"/>
        <v>M</v>
      </c>
      <c r="J401" s="91" t="s">
        <v>632</v>
      </c>
    </row>
    <row r="402" spans="1:10" ht="24">
      <c r="A402" s="83">
        <f ca="1" t="shared" si="26"/>
        <v>387</v>
      </c>
      <c r="B402" s="100" t="s">
        <v>621</v>
      </c>
      <c r="C402" s="103"/>
      <c r="D402" s="86" t="s">
        <v>675</v>
      </c>
      <c r="E402" s="101" t="s">
        <v>984</v>
      </c>
      <c r="F402" s="102">
        <v>1</v>
      </c>
      <c r="G402" s="107"/>
      <c r="H402" s="89">
        <f t="shared" si="25"/>
        <v>0</v>
      </c>
      <c r="I402" s="90" t="str">
        <f t="shared" si="24"/>
        <v>M</v>
      </c>
      <c r="J402" s="91" t="s">
        <v>632</v>
      </c>
    </row>
    <row r="403" spans="1:10" ht="24">
      <c r="A403" s="83">
        <f ca="1" t="shared" si="26"/>
        <v>388</v>
      </c>
      <c r="B403" s="100" t="s">
        <v>622</v>
      </c>
      <c r="C403" s="97"/>
      <c r="D403" s="86" t="s">
        <v>674</v>
      </c>
      <c r="E403" s="101" t="s">
        <v>623</v>
      </c>
      <c r="F403" s="102">
        <v>1</v>
      </c>
      <c r="G403" s="107"/>
      <c r="H403" s="89">
        <f t="shared" si="25"/>
        <v>0</v>
      </c>
      <c r="I403" s="90" t="str">
        <f t="shared" si="24"/>
        <v>M</v>
      </c>
      <c r="J403" s="91" t="s">
        <v>632</v>
      </c>
    </row>
    <row r="404" spans="1:10" ht="12.75">
      <c r="A404" s="83">
        <f ca="1" t="shared" si="26"/>
        <v>389</v>
      </c>
      <c r="B404" s="104" t="s">
        <v>1057</v>
      </c>
      <c r="C404" s="95"/>
      <c r="D404" s="96" t="s">
        <v>1058</v>
      </c>
      <c r="E404" s="103" t="s">
        <v>1044</v>
      </c>
      <c r="F404" s="105">
        <v>12</v>
      </c>
      <c r="G404" s="107"/>
      <c r="H404" s="106">
        <f t="shared" si="25"/>
        <v>0</v>
      </c>
      <c r="I404" s="99" t="str">
        <f t="shared" si="24"/>
        <v>M</v>
      </c>
      <c r="J404" s="91" t="s">
        <v>1004</v>
      </c>
    </row>
    <row r="405" spans="1:10" ht="12.75">
      <c r="A405" s="83">
        <f ca="1" t="shared" si="26"/>
        <v>390</v>
      </c>
      <c r="B405" s="104" t="s">
        <v>1059</v>
      </c>
      <c r="C405" s="95"/>
      <c r="D405" s="96" t="s">
        <v>1060</v>
      </c>
      <c r="E405" s="103" t="s">
        <v>626</v>
      </c>
      <c r="F405" s="105">
        <v>3452.84</v>
      </c>
      <c r="G405" s="107"/>
      <c r="H405" s="106">
        <f t="shared" si="25"/>
        <v>0</v>
      </c>
      <c r="I405" s="99" t="str">
        <f t="shared" si="24"/>
        <v>M</v>
      </c>
      <c r="J405" s="91" t="s">
        <v>1004</v>
      </c>
    </row>
    <row r="406" spans="1:10" ht="12.75">
      <c r="A406" s="83">
        <f ca="1" t="shared" si="26"/>
        <v>391</v>
      </c>
      <c r="B406" s="104" t="s">
        <v>1061</v>
      </c>
      <c r="C406" s="95"/>
      <c r="D406" s="96" t="s">
        <v>1062</v>
      </c>
      <c r="E406" s="103" t="s">
        <v>626</v>
      </c>
      <c r="F406" s="105">
        <v>2694.38</v>
      </c>
      <c r="G406" s="107"/>
      <c r="H406" s="106">
        <f t="shared" si="25"/>
        <v>0</v>
      </c>
      <c r="I406" s="99" t="s">
        <v>977</v>
      </c>
      <c r="J406" s="91" t="s">
        <v>1004</v>
      </c>
    </row>
    <row r="407" spans="1:10" ht="12.75">
      <c r="A407" s="83">
        <f ca="1" t="shared" si="26"/>
        <v>392</v>
      </c>
      <c r="B407" s="104" t="s">
        <v>1063</v>
      </c>
      <c r="C407" s="95"/>
      <c r="D407" s="96" t="s">
        <v>1064</v>
      </c>
      <c r="E407" s="103" t="s">
        <v>626</v>
      </c>
      <c r="F407" s="105">
        <v>2670.84</v>
      </c>
      <c r="G407" s="107"/>
      <c r="H407" s="106">
        <f t="shared" si="25"/>
        <v>0</v>
      </c>
      <c r="I407" s="99" t="str">
        <f aca="true" t="shared" si="27" ref="I407:I423">IF(E407&lt;&gt;"","M","")</f>
        <v>M</v>
      </c>
      <c r="J407" s="91" t="s">
        <v>1004</v>
      </c>
    </row>
    <row r="408" spans="1:10" ht="12.75">
      <c r="A408" s="83">
        <f ca="1" t="shared" si="26"/>
        <v>393</v>
      </c>
      <c r="B408" s="104" t="s">
        <v>1065</v>
      </c>
      <c r="C408" s="95"/>
      <c r="D408" s="96" t="s">
        <v>1066</v>
      </c>
      <c r="E408" s="103" t="s">
        <v>626</v>
      </c>
      <c r="F408" s="105">
        <v>2490.83</v>
      </c>
      <c r="G408" s="107"/>
      <c r="H408" s="106">
        <f t="shared" si="25"/>
        <v>0</v>
      </c>
      <c r="I408" s="99" t="str">
        <f t="shared" si="27"/>
        <v>M</v>
      </c>
      <c r="J408" s="91" t="s">
        <v>1004</v>
      </c>
    </row>
    <row r="409" spans="1:10" ht="12.75">
      <c r="A409" s="83">
        <f ca="1" t="shared" si="26"/>
        <v>394</v>
      </c>
      <c r="B409" s="104" t="s">
        <v>1067</v>
      </c>
      <c r="C409" s="95"/>
      <c r="D409" s="96" t="s">
        <v>1068</v>
      </c>
      <c r="E409" s="103" t="s">
        <v>626</v>
      </c>
      <c r="F409" s="105">
        <v>2759.58</v>
      </c>
      <c r="G409" s="107"/>
      <c r="H409" s="106">
        <f t="shared" si="25"/>
        <v>0</v>
      </c>
      <c r="I409" s="99" t="str">
        <f t="shared" si="27"/>
        <v>M</v>
      </c>
      <c r="J409" s="91" t="s">
        <v>1004</v>
      </c>
    </row>
    <row r="410" spans="1:10" ht="12.75">
      <c r="A410" s="83">
        <f ca="1" t="shared" si="26"/>
        <v>395</v>
      </c>
      <c r="B410" s="104" t="s">
        <v>1069</v>
      </c>
      <c r="C410" s="95"/>
      <c r="D410" s="96" t="s">
        <v>1070</v>
      </c>
      <c r="E410" s="103" t="s">
        <v>626</v>
      </c>
      <c r="F410" s="105">
        <v>2250.67</v>
      </c>
      <c r="G410" s="107"/>
      <c r="H410" s="106">
        <f t="shared" si="25"/>
        <v>0</v>
      </c>
      <c r="I410" s="99" t="str">
        <f t="shared" si="27"/>
        <v>M</v>
      </c>
      <c r="J410" s="91" t="s">
        <v>1004</v>
      </c>
    </row>
    <row r="411" spans="1:10" ht="12.75">
      <c r="A411" s="83">
        <f ca="1" t="shared" si="26"/>
        <v>396</v>
      </c>
      <c r="B411" s="104" t="s">
        <v>1071</v>
      </c>
      <c r="C411" s="95"/>
      <c r="D411" s="96" t="s">
        <v>1072</v>
      </c>
      <c r="E411" s="103" t="s">
        <v>626</v>
      </c>
      <c r="F411" s="105">
        <v>2376.88</v>
      </c>
      <c r="G411" s="107"/>
      <c r="H411" s="106">
        <f t="shared" si="25"/>
        <v>0</v>
      </c>
      <c r="I411" s="99" t="str">
        <f t="shared" si="27"/>
        <v>M</v>
      </c>
      <c r="J411" s="91" t="s">
        <v>1004</v>
      </c>
    </row>
    <row r="412" spans="1:10" ht="12.75">
      <c r="A412" s="83">
        <f ca="1" t="shared" si="26"/>
        <v>397</v>
      </c>
      <c r="B412" s="104" t="s">
        <v>1073</v>
      </c>
      <c r="C412" s="95"/>
      <c r="D412" s="96" t="s">
        <v>1074</v>
      </c>
      <c r="E412" s="103" t="s">
        <v>626</v>
      </c>
      <c r="F412" s="105">
        <v>1625.4</v>
      </c>
      <c r="G412" s="107"/>
      <c r="H412" s="106">
        <f t="shared" si="25"/>
        <v>0</v>
      </c>
      <c r="I412" s="99" t="str">
        <f t="shared" si="27"/>
        <v>M</v>
      </c>
      <c r="J412" s="91" t="s">
        <v>1004</v>
      </c>
    </row>
    <row r="413" spans="1:10" ht="12.75">
      <c r="A413" s="83">
        <f ca="1" t="shared" si="26"/>
        <v>398</v>
      </c>
      <c r="B413" s="104" t="s">
        <v>1075</v>
      </c>
      <c r="C413" s="95"/>
      <c r="D413" s="96" t="s">
        <v>1076</v>
      </c>
      <c r="E413" s="103" t="s">
        <v>624</v>
      </c>
      <c r="F413" s="105">
        <v>6004.28</v>
      </c>
      <c r="G413" s="107"/>
      <c r="H413" s="106">
        <f t="shared" si="25"/>
        <v>0</v>
      </c>
      <c r="I413" s="99" t="str">
        <f t="shared" si="27"/>
        <v>M</v>
      </c>
      <c r="J413" s="91" t="s">
        <v>1004</v>
      </c>
    </row>
    <row r="414" spans="1:10" ht="12.75">
      <c r="A414" s="83">
        <f ca="1" t="shared" si="26"/>
        <v>399</v>
      </c>
      <c r="B414" s="104" t="s">
        <v>1077</v>
      </c>
      <c r="C414" s="95"/>
      <c r="D414" s="96" t="s">
        <v>1078</v>
      </c>
      <c r="E414" s="103" t="s">
        <v>624</v>
      </c>
      <c r="F414" s="105">
        <v>943.46</v>
      </c>
      <c r="G414" s="107"/>
      <c r="H414" s="106">
        <f t="shared" si="25"/>
        <v>0</v>
      </c>
      <c r="I414" s="99" t="str">
        <f t="shared" si="27"/>
        <v>M</v>
      </c>
      <c r="J414" s="91" t="s">
        <v>1004</v>
      </c>
    </row>
    <row r="415" spans="1:10" ht="12.75">
      <c r="A415" s="83">
        <f ca="1" t="shared" si="26"/>
        <v>400</v>
      </c>
      <c r="B415" s="104" t="s">
        <v>1079</v>
      </c>
      <c r="C415" s="95"/>
      <c r="D415" s="96" t="s">
        <v>1080</v>
      </c>
      <c r="E415" s="103" t="s">
        <v>624</v>
      </c>
      <c r="F415" s="105">
        <v>8199.81</v>
      </c>
      <c r="G415" s="107"/>
      <c r="H415" s="106">
        <f t="shared" si="25"/>
        <v>0</v>
      </c>
      <c r="I415" s="99" t="str">
        <f t="shared" si="27"/>
        <v>M</v>
      </c>
      <c r="J415" s="91" t="s">
        <v>1004</v>
      </c>
    </row>
    <row r="416" spans="1:10" ht="12.75">
      <c r="A416" s="83">
        <f ca="1" t="shared" si="26"/>
        <v>401</v>
      </c>
      <c r="B416" s="104" t="s">
        <v>1081</v>
      </c>
      <c r="C416" s="95"/>
      <c r="D416" s="96" t="s">
        <v>1082</v>
      </c>
      <c r="E416" s="103" t="s">
        <v>625</v>
      </c>
      <c r="F416" s="105">
        <v>1905635.38</v>
      </c>
      <c r="G416" s="107"/>
      <c r="H416" s="106">
        <f t="shared" si="25"/>
        <v>0</v>
      </c>
      <c r="I416" s="99" t="str">
        <f t="shared" si="27"/>
        <v>M</v>
      </c>
      <c r="J416" s="91" t="s">
        <v>1004</v>
      </c>
    </row>
    <row r="417" spans="1:10" ht="12.75">
      <c r="A417" s="83">
        <v>402</v>
      </c>
      <c r="B417" s="104" t="s">
        <v>1105</v>
      </c>
      <c r="C417" s="95"/>
      <c r="D417" s="96" t="s">
        <v>1082</v>
      </c>
      <c r="E417" s="103" t="s">
        <v>625</v>
      </c>
      <c r="F417" s="105">
        <v>1163.71</v>
      </c>
      <c r="G417" s="107"/>
      <c r="H417" s="106">
        <f t="shared" si="25"/>
        <v>0</v>
      </c>
      <c r="I417" s="99"/>
      <c r="J417" s="91"/>
    </row>
    <row r="418" spans="1:10" ht="12.75">
      <c r="A418" s="83">
        <f ca="1" t="shared" si="26"/>
        <v>403</v>
      </c>
      <c r="B418" s="104" t="s">
        <v>1083</v>
      </c>
      <c r="C418" s="95"/>
      <c r="D418" s="96" t="s">
        <v>1084</v>
      </c>
      <c r="E418" s="103" t="s">
        <v>1044</v>
      </c>
      <c r="F418" s="105">
        <v>500</v>
      </c>
      <c r="G418" s="107"/>
      <c r="H418" s="106">
        <f t="shared" si="25"/>
        <v>0</v>
      </c>
      <c r="I418" s="99" t="str">
        <f t="shared" si="27"/>
        <v>M</v>
      </c>
      <c r="J418" s="91" t="s">
        <v>1004</v>
      </c>
    </row>
    <row r="419" spans="1:10" ht="12.75">
      <c r="A419" s="83">
        <f ca="1" t="shared" si="26"/>
        <v>404</v>
      </c>
      <c r="B419" s="104" t="s">
        <v>1085</v>
      </c>
      <c r="C419" s="95"/>
      <c r="D419" s="96" t="s">
        <v>1086</v>
      </c>
      <c r="E419" s="103" t="s">
        <v>625</v>
      </c>
      <c r="F419" s="105">
        <v>18715.62</v>
      </c>
      <c r="G419" s="107"/>
      <c r="H419" s="106">
        <f t="shared" si="25"/>
        <v>0</v>
      </c>
      <c r="I419" s="99" t="str">
        <f t="shared" si="27"/>
        <v>M</v>
      </c>
      <c r="J419" s="91" t="s">
        <v>1004</v>
      </c>
    </row>
    <row r="420" spans="1:10" ht="12.75">
      <c r="A420" s="83">
        <f ca="1" t="shared" si="26"/>
        <v>405</v>
      </c>
      <c r="B420" s="104" t="s">
        <v>1087</v>
      </c>
      <c r="C420" s="95"/>
      <c r="D420" s="96" t="s">
        <v>1088</v>
      </c>
      <c r="E420" s="103" t="s">
        <v>625</v>
      </c>
      <c r="F420" s="105">
        <v>59916.42</v>
      </c>
      <c r="G420" s="107"/>
      <c r="H420" s="106">
        <f t="shared" si="25"/>
        <v>0</v>
      </c>
      <c r="I420" s="99" t="str">
        <f t="shared" si="27"/>
        <v>M</v>
      </c>
      <c r="J420" s="91" t="s">
        <v>1004</v>
      </c>
    </row>
    <row r="421" spans="1:10" ht="12.75">
      <c r="A421" s="83">
        <f ca="1" t="shared" si="26"/>
        <v>406</v>
      </c>
      <c r="B421" s="104" t="s">
        <v>1108</v>
      </c>
      <c r="C421" s="95"/>
      <c r="D421" s="96" t="s">
        <v>1110</v>
      </c>
      <c r="E421" s="103" t="s">
        <v>625</v>
      </c>
      <c r="F421" s="105">
        <v>25565.12</v>
      </c>
      <c r="G421" s="107"/>
      <c r="H421" s="106">
        <f>+IF(AND(F421="",G421=""),"",ROUND(F421*G421,2))</f>
        <v>0</v>
      </c>
      <c r="I421" s="99" t="str">
        <f>IF(E421&lt;&gt;"","M","")</f>
        <v>M</v>
      </c>
      <c r="J421" s="91" t="s">
        <v>1004</v>
      </c>
    </row>
    <row r="422" spans="1:10" ht="12.75">
      <c r="A422" s="83">
        <f ca="1" t="shared" si="26"/>
        <v>407</v>
      </c>
      <c r="B422" s="104" t="s">
        <v>1109</v>
      </c>
      <c r="C422" s="95"/>
      <c r="D422" s="96" t="s">
        <v>1111</v>
      </c>
      <c r="E422" s="103" t="s">
        <v>626</v>
      </c>
      <c r="F422" s="105">
        <v>210</v>
      </c>
      <c r="G422" s="107"/>
      <c r="H422" s="106">
        <f>+IF(AND(F422="",G422=""),"",ROUND(F422*G422,2))</f>
        <v>0</v>
      </c>
      <c r="I422" s="99" t="str">
        <f>IF(E422&lt;&gt;"","M","")</f>
        <v>M</v>
      </c>
      <c r="J422" s="91" t="s">
        <v>1004</v>
      </c>
    </row>
    <row r="423" spans="1:10" ht="12.75">
      <c r="A423" s="83"/>
      <c r="B423" s="104"/>
      <c r="C423" s="95"/>
      <c r="D423" s="96" t="s">
        <v>1106</v>
      </c>
      <c r="E423" s="103"/>
      <c r="F423" s="105"/>
      <c r="G423" s="105"/>
      <c r="H423" s="106"/>
      <c r="I423" s="99">
        <f t="shared" si="27"/>
      </c>
      <c r="J423" s="91"/>
    </row>
    <row r="425" spans="7:8" ht="12.75">
      <c r="G425" s="59"/>
      <c r="H425" s="60"/>
    </row>
    <row r="426" ht="12.75">
      <c r="H426" s="60"/>
    </row>
    <row r="429" ht="12.75">
      <c r="H429" s="61"/>
    </row>
    <row r="430" ht="12.75">
      <c r="H430" s="59"/>
    </row>
  </sheetData>
  <sheetProtection password="CC3D" sheet="1"/>
  <mergeCells count="3">
    <mergeCell ref="D7:G7"/>
    <mergeCell ref="D8:G8"/>
    <mergeCell ref="A1:J1"/>
  </mergeCells>
  <dataValidations count="1">
    <dataValidation type="custom" allowBlank="1" showInputMessage="1" showErrorMessage="1" errorTitle="Attenzione!" error="Importo con solo 2 (due) posizioni decimali!!!" sqref="H430 F16:G65536">
      <formula1>H430=ROUND(H430,2)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7"/>
  <sheetViews>
    <sheetView zoomScalePageLayoutView="0" workbookViewId="0" topLeftCell="A1">
      <selection activeCell="F16" sqref="F16:G16"/>
    </sheetView>
  </sheetViews>
  <sheetFormatPr defaultColWidth="11.421875" defaultRowHeight="12.75"/>
  <cols>
    <col min="1" max="1" width="5.57421875" style="0" customWidth="1"/>
    <col min="2" max="2" width="13.00390625" style="1" customWidth="1"/>
    <col min="3" max="3" width="2.00390625" style="1" bestFit="1" customWidth="1"/>
    <col min="4" max="4" width="57.7109375" style="1" customWidth="1"/>
    <col min="5" max="5" width="16.7109375" style="1" customWidth="1"/>
    <col min="6" max="6" width="15.00390625" style="53" customWidth="1"/>
    <col min="7" max="7" width="11.28125" style="54" customWidth="1"/>
    <col min="8" max="8" width="17.00390625" style="0" customWidth="1"/>
  </cols>
  <sheetData>
    <row r="1" spans="1:11" ht="15">
      <c r="A1" s="166" t="s">
        <v>282</v>
      </c>
      <c r="B1" s="166"/>
      <c r="C1" s="166"/>
      <c r="D1" s="166"/>
      <c r="E1" s="166"/>
      <c r="F1" s="166"/>
      <c r="G1" s="166"/>
      <c r="H1" s="166"/>
      <c r="I1" s="166"/>
      <c r="J1" s="166"/>
      <c r="K1" s="19"/>
    </row>
    <row r="2" spans="1:10" ht="12.75">
      <c r="A2" s="108"/>
      <c r="B2" s="108"/>
      <c r="C2" s="108"/>
      <c r="D2" s="109"/>
      <c r="E2" s="110"/>
      <c r="F2" s="110"/>
      <c r="G2" s="110"/>
      <c r="H2" s="110"/>
      <c r="I2" s="111"/>
      <c r="J2" s="62"/>
    </row>
    <row r="3" spans="1:10" ht="12.75">
      <c r="A3" s="108"/>
      <c r="B3" s="108"/>
      <c r="C3" s="108"/>
      <c r="D3" s="109"/>
      <c r="E3" s="110"/>
      <c r="F3" s="110"/>
      <c r="G3" s="110"/>
      <c r="H3" s="110"/>
      <c r="I3" s="111"/>
      <c r="J3" s="62"/>
    </row>
    <row r="4" spans="1:10" ht="15">
      <c r="A4" s="66"/>
      <c r="B4" s="66"/>
      <c r="C4" s="66"/>
      <c r="D4" s="68" t="s">
        <v>263</v>
      </c>
      <c r="E4" s="69"/>
      <c r="F4" s="69"/>
      <c r="G4" s="69"/>
      <c r="H4" s="70"/>
      <c r="I4" s="62"/>
      <c r="J4" s="62"/>
    </row>
    <row r="5" spans="1:10" ht="12.75">
      <c r="A5" s="63"/>
      <c r="B5" s="63"/>
      <c r="C5" s="63"/>
      <c r="D5" s="63"/>
      <c r="E5" s="63"/>
      <c r="F5" s="63"/>
      <c r="G5" s="63"/>
      <c r="H5" s="63"/>
      <c r="I5" s="62"/>
      <c r="J5" s="62"/>
    </row>
    <row r="6" spans="1:10" ht="12.75">
      <c r="A6" s="66"/>
      <c r="B6" s="66"/>
      <c r="C6" s="66"/>
      <c r="D6" s="71" t="s">
        <v>268</v>
      </c>
      <c r="E6" s="72"/>
      <c r="F6" s="72"/>
      <c r="G6" s="72"/>
      <c r="H6" s="112">
        <f>SUM($H$16:$H$9968)</f>
        <v>0</v>
      </c>
      <c r="I6" s="62"/>
      <c r="J6" s="62"/>
    </row>
    <row r="7" spans="1:10" ht="12.75">
      <c r="A7" s="66"/>
      <c r="B7" s="66"/>
      <c r="C7" s="66"/>
      <c r="D7" s="71" t="s">
        <v>269</v>
      </c>
      <c r="E7" s="72"/>
      <c r="F7" s="72"/>
      <c r="G7" s="72"/>
      <c r="H7" s="112">
        <f>SUM(H6:H6)</f>
        <v>0</v>
      </c>
      <c r="I7" s="62"/>
      <c r="J7" s="62"/>
    </row>
    <row r="8" spans="1:10" ht="12.75">
      <c r="A8" s="66"/>
      <c r="B8" s="66"/>
      <c r="C8" s="66"/>
      <c r="D8" s="160" t="s">
        <v>279</v>
      </c>
      <c r="E8" s="161"/>
      <c r="F8" s="161"/>
      <c r="G8" s="162"/>
      <c r="H8" s="112">
        <f>SUM(OFFERTA!E11:E11)</f>
        <v>0</v>
      </c>
      <c r="I8" s="62"/>
      <c r="J8" s="62"/>
    </row>
    <row r="9" spans="1:10" ht="12.75">
      <c r="A9" s="62"/>
      <c r="B9" s="63"/>
      <c r="C9" s="63"/>
      <c r="D9" s="63"/>
      <c r="E9" s="63"/>
      <c r="F9" s="63"/>
      <c r="G9" s="63"/>
      <c r="H9" s="62"/>
      <c r="I9" s="62"/>
      <c r="J9" s="62"/>
    </row>
    <row r="10" spans="1:10" ht="12.75">
      <c r="A10" s="62"/>
      <c r="B10" s="63"/>
      <c r="C10" s="63"/>
      <c r="D10" s="63"/>
      <c r="E10" s="63"/>
      <c r="F10" s="63"/>
      <c r="G10" s="63"/>
      <c r="H10" s="62"/>
      <c r="I10" s="62"/>
      <c r="J10" s="62"/>
    </row>
    <row r="11" spans="1:10" ht="12.75">
      <c r="A11" s="62"/>
      <c r="B11" s="63"/>
      <c r="C11" s="63"/>
      <c r="D11" s="63"/>
      <c r="E11" s="63"/>
      <c r="F11" s="63"/>
      <c r="G11" s="63"/>
      <c r="H11" s="63"/>
      <c r="I11" s="63"/>
      <c r="J11" s="62"/>
    </row>
    <row r="12" spans="1:10" ht="12.75">
      <c r="A12" s="63"/>
      <c r="B12" s="63"/>
      <c r="C12" s="63"/>
      <c r="D12" s="63"/>
      <c r="E12" s="63"/>
      <c r="F12" s="63"/>
      <c r="G12" s="63"/>
      <c r="H12" s="63"/>
      <c r="I12" s="63"/>
      <c r="J12" s="62"/>
    </row>
    <row r="13" spans="1:10" ht="12.75">
      <c r="A13" s="63"/>
      <c r="B13" s="63"/>
      <c r="C13" s="63"/>
      <c r="D13" s="63"/>
      <c r="E13" s="63"/>
      <c r="F13" s="63"/>
      <c r="G13" s="63"/>
      <c r="H13" s="62"/>
      <c r="I13" s="62"/>
      <c r="J13" s="62"/>
    </row>
    <row r="14" spans="1:10" ht="15">
      <c r="A14" s="76"/>
      <c r="B14" s="77" t="s">
        <v>265</v>
      </c>
      <c r="C14" s="77"/>
      <c r="D14" s="77"/>
      <c r="E14" s="77"/>
      <c r="F14" s="77"/>
      <c r="G14" s="77"/>
      <c r="H14" s="62"/>
      <c r="I14" s="62"/>
      <c r="J14" s="62"/>
    </row>
    <row r="15" spans="1:10" ht="45.75">
      <c r="A15" s="79" t="s">
        <v>255</v>
      </c>
      <c r="B15" s="79" t="s">
        <v>256</v>
      </c>
      <c r="C15" s="79" t="s">
        <v>243</v>
      </c>
      <c r="D15" s="80" t="s">
        <v>242</v>
      </c>
      <c r="E15" s="79" t="s">
        <v>257</v>
      </c>
      <c r="F15" s="79" t="s">
        <v>258</v>
      </c>
      <c r="G15" s="79" t="s">
        <v>259</v>
      </c>
      <c r="H15" s="79" t="s">
        <v>260</v>
      </c>
      <c r="I15" s="81" t="s">
        <v>266</v>
      </c>
      <c r="J15" s="82" t="s">
        <v>262</v>
      </c>
    </row>
    <row r="16" spans="1:10" ht="12.75">
      <c r="A16" s="113">
        <f ca="1">+IF(NOT(ISBLANK(INDIRECT("e"&amp;ROW()))),MAX(INDIRECT("a$16:A"&amp;ROW()-1))+1,"")</f>
      </c>
      <c r="B16" s="117"/>
      <c r="C16" s="117"/>
      <c r="D16" s="118"/>
      <c r="E16" s="119"/>
      <c r="F16" s="120"/>
      <c r="G16" s="120"/>
      <c r="H16" s="115">
        <f>+IF(AND(F16="",G16=""),"",ROUND(F16*G16,2))</f>
      </c>
      <c r="I16" s="90">
        <f>IF(E16&lt;&gt;"","C","")</f>
      </c>
      <c r="J16" s="122"/>
    </row>
    <row r="17" spans="1:10" ht="12.75">
      <c r="A17" s="113">
        <f aca="true" ca="1" t="shared" si="0" ref="A17:A80">+IF(NOT(ISBLANK(INDIRECT("e"&amp;ROW()))),MAX(INDIRECT("a$16:A"&amp;ROW()-1))+1,"")</f>
      </c>
      <c r="B17" s="117"/>
      <c r="C17" s="117"/>
      <c r="D17" s="118"/>
      <c r="E17" s="119"/>
      <c r="F17" s="120"/>
      <c r="G17" s="120"/>
      <c r="H17" s="115">
        <f aca="true" t="shared" si="1" ref="H17:H80">+IF(AND(F17="",G17=""),"",ROUND(F17*G17,2))</f>
      </c>
      <c r="I17" s="90">
        <f aca="true" t="shared" si="2" ref="I17:I80">IF(E17&lt;&gt;"","C","")</f>
      </c>
      <c r="J17" s="122"/>
    </row>
    <row r="18" spans="1:10" ht="12.75">
      <c r="A18" s="113">
        <f ca="1" t="shared" si="0"/>
      </c>
      <c r="B18" s="117"/>
      <c r="C18" s="117"/>
      <c r="D18" s="118"/>
      <c r="E18" s="119"/>
      <c r="F18" s="120"/>
      <c r="G18" s="120"/>
      <c r="H18" s="115">
        <f t="shared" si="1"/>
      </c>
      <c r="I18" s="90">
        <f t="shared" si="2"/>
      </c>
      <c r="J18" s="122"/>
    </row>
    <row r="19" spans="1:10" ht="12.75">
      <c r="A19" s="113">
        <f ca="1" t="shared" si="0"/>
      </c>
      <c r="B19" s="117"/>
      <c r="C19" s="117"/>
      <c r="D19" s="118"/>
      <c r="E19" s="119"/>
      <c r="F19" s="120"/>
      <c r="G19" s="120"/>
      <c r="H19" s="115">
        <f t="shared" si="1"/>
      </c>
      <c r="I19" s="90">
        <f t="shared" si="2"/>
      </c>
      <c r="J19" s="122"/>
    </row>
    <row r="20" spans="1:10" ht="12.75">
      <c r="A20" s="113">
        <f ca="1" t="shared" si="0"/>
      </c>
      <c r="B20" s="121"/>
      <c r="C20" s="117"/>
      <c r="D20" s="118"/>
      <c r="E20" s="119"/>
      <c r="F20" s="120"/>
      <c r="G20" s="120"/>
      <c r="H20" s="115">
        <f t="shared" si="1"/>
      </c>
      <c r="I20" s="90">
        <f t="shared" si="2"/>
      </c>
      <c r="J20" s="122"/>
    </row>
    <row r="21" spans="1:10" ht="12.75">
      <c r="A21" s="113">
        <f ca="1" t="shared" si="0"/>
      </c>
      <c r="B21" s="117"/>
      <c r="C21" s="117"/>
      <c r="D21" s="118"/>
      <c r="E21" s="119"/>
      <c r="F21" s="120"/>
      <c r="G21" s="120"/>
      <c r="H21" s="115">
        <f t="shared" si="1"/>
      </c>
      <c r="I21" s="90">
        <f t="shared" si="2"/>
      </c>
      <c r="J21" s="122"/>
    </row>
    <row r="22" spans="1:10" ht="12.75">
      <c r="A22" s="113">
        <f ca="1" t="shared" si="0"/>
      </c>
      <c r="B22" s="117"/>
      <c r="C22" s="117"/>
      <c r="D22" s="118"/>
      <c r="E22" s="119"/>
      <c r="F22" s="120"/>
      <c r="G22" s="120"/>
      <c r="H22" s="115">
        <f t="shared" si="1"/>
      </c>
      <c r="I22" s="90">
        <f t="shared" si="2"/>
      </c>
      <c r="J22" s="122"/>
    </row>
    <row r="23" spans="1:10" ht="12.75">
      <c r="A23" s="113">
        <f ca="1" t="shared" si="0"/>
      </c>
      <c r="B23" s="117"/>
      <c r="C23" s="117"/>
      <c r="D23" s="118"/>
      <c r="E23" s="119"/>
      <c r="F23" s="120"/>
      <c r="G23" s="120"/>
      <c r="H23" s="115">
        <f t="shared" si="1"/>
      </c>
      <c r="I23" s="90">
        <f t="shared" si="2"/>
      </c>
      <c r="J23" s="122"/>
    </row>
    <row r="24" spans="1:10" ht="12.75">
      <c r="A24" s="113">
        <f ca="1" t="shared" si="0"/>
      </c>
      <c r="B24" s="117"/>
      <c r="C24" s="117"/>
      <c r="D24" s="118"/>
      <c r="E24" s="119"/>
      <c r="F24" s="120"/>
      <c r="G24" s="120"/>
      <c r="H24" s="115">
        <f t="shared" si="1"/>
      </c>
      <c r="I24" s="90">
        <f t="shared" si="2"/>
      </c>
      <c r="J24" s="122"/>
    </row>
    <row r="25" spans="1:10" ht="12.75">
      <c r="A25" s="113">
        <f ca="1" t="shared" si="0"/>
      </c>
      <c r="B25" s="117"/>
      <c r="C25" s="117"/>
      <c r="D25" s="118"/>
      <c r="E25" s="119"/>
      <c r="F25" s="120"/>
      <c r="G25" s="120"/>
      <c r="H25" s="115">
        <f t="shared" si="1"/>
      </c>
      <c r="I25" s="90">
        <f t="shared" si="2"/>
      </c>
      <c r="J25" s="122"/>
    </row>
    <row r="26" spans="1:10" ht="12.75">
      <c r="A26" s="113">
        <f ca="1" t="shared" si="0"/>
      </c>
      <c r="B26" s="117"/>
      <c r="C26" s="117"/>
      <c r="D26" s="118"/>
      <c r="E26" s="119"/>
      <c r="F26" s="120"/>
      <c r="G26" s="120"/>
      <c r="H26" s="115">
        <f t="shared" si="1"/>
      </c>
      <c r="I26" s="90">
        <f t="shared" si="2"/>
      </c>
      <c r="J26" s="122"/>
    </row>
    <row r="27" spans="1:10" ht="12.75">
      <c r="A27" s="113">
        <f ca="1" t="shared" si="0"/>
      </c>
      <c r="B27" s="117"/>
      <c r="C27" s="117"/>
      <c r="D27" s="118"/>
      <c r="E27" s="119"/>
      <c r="F27" s="120"/>
      <c r="G27" s="120"/>
      <c r="H27" s="115">
        <f t="shared" si="1"/>
      </c>
      <c r="I27" s="90">
        <f t="shared" si="2"/>
      </c>
      <c r="J27" s="122"/>
    </row>
    <row r="28" spans="1:10" ht="12.75">
      <c r="A28" s="113">
        <f ca="1" t="shared" si="0"/>
      </c>
      <c r="B28" s="117"/>
      <c r="C28" s="117"/>
      <c r="D28" s="118"/>
      <c r="E28" s="119"/>
      <c r="F28" s="120"/>
      <c r="G28" s="120"/>
      <c r="H28" s="115">
        <f t="shared" si="1"/>
      </c>
      <c r="I28" s="90">
        <f t="shared" si="2"/>
      </c>
      <c r="J28" s="122"/>
    </row>
    <row r="29" spans="1:10" ht="12.75">
      <c r="A29" s="113">
        <f ca="1" t="shared" si="0"/>
      </c>
      <c r="B29" s="117"/>
      <c r="C29" s="117"/>
      <c r="D29" s="118"/>
      <c r="E29" s="119"/>
      <c r="F29" s="120"/>
      <c r="G29" s="120"/>
      <c r="H29" s="115">
        <f t="shared" si="1"/>
      </c>
      <c r="I29" s="90">
        <f t="shared" si="2"/>
      </c>
      <c r="J29" s="122"/>
    </row>
    <row r="30" spans="1:10" ht="12.75">
      <c r="A30" s="113">
        <f ca="1" t="shared" si="0"/>
      </c>
      <c r="B30" s="117"/>
      <c r="C30" s="117"/>
      <c r="D30" s="118"/>
      <c r="E30" s="119"/>
      <c r="F30" s="120"/>
      <c r="G30" s="120"/>
      <c r="H30" s="115">
        <f t="shared" si="1"/>
      </c>
      <c r="I30" s="90">
        <f t="shared" si="2"/>
      </c>
      <c r="J30" s="122"/>
    </row>
    <row r="31" spans="1:10" ht="12.75">
      <c r="A31" s="113">
        <f ca="1" t="shared" si="0"/>
      </c>
      <c r="B31" s="117"/>
      <c r="C31" s="117"/>
      <c r="D31" s="118"/>
      <c r="E31" s="119"/>
      <c r="F31" s="120"/>
      <c r="G31" s="120"/>
      <c r="H31" s="115">
        <f t="shared" si="1"/>
      </c>
      <c r="I31" s="90">
        <f t="shared" si="2"/>
      </c>
      <c r="J31" s="122"/>
    </row>
    <row r="32" spans="1:10" ht="12.75">
      <c r="A32" s="113">
        <f ca="1" t="shared" si="0"/>
      </c>
      <c r="B32" s="117"/>
      <c r="C32" s="117"/>
      <c r="D32" s="118"/>
      <c r="E32" s="119"/>
      <c r="F32" s="120"/>
      <c r="G32" s="120"/>
      <c r="H32" s="115">
        <f t="shared" si="1"/>
      </c>
      <c r="I32" s="90">
        <f t="shared" si="2"/>
      </c>
      <c r="J32" s="122"/>
    </row>
    <row r="33" spans="1:10" ht="12.75">
      <c r="A33" s="113">
        <f ca="1" t="shared" si="0"/>
      </c>
      <c r="B33" s="117"/>
      <c r="C33" s="117"/>
      <c r="D33" s="118"/>
      <c r="E33" s="119"/>
      <c r="F33" s="120"/>
      <c r="G33" s="120"/>
      <c r="H33" s="115">
        <f t="shared" si="1"/>
      </c>
      <c r="I33" s="90">
        <f t="shared" si="2"/>
      </c>
      <c r="J33" s="122"/>
    </row>
    <row r="34" spans="1:10" ht="12.75">
      <c r="A34" s="113">
        <f ca="1" t="shared" si="0"/>
      </c>
      <c r="B34" s="117"/>
      <c r="C34" s="117"/>
      <c r="D34" s="118"/>
      <c r="E34" s="119"/>
      <c r="F34" s="120"/>
      <c r="G34" s="120"/>
      <c r="H34" s="115">
        <f t="shared" si="1"/>
      </c>
      <c r="I34" s="90">
        <f t="shared" si="2"/>
      </c>
      <c r="J34" s="122"/>
    </row>
    <row r="35" spans="1:10" ht="12.75">
      <c r="A35" s="113">
        <f ca="1" t="shared" si="0"/>
      </c>
      <c r="B35" s="117"/>
      <c r="C35" s="117"/>
      <c r="D35" s="118"/>
      <c r="E35" s="119"/>
      <c r="F35" s="120"/>
      <c r="G35" s="120"/>
      <c r="H35" s="115">
        <f t="shared" si="1"/>
      </c>
      <c r="I35" s="90">
        <f t="shared" si="2"/>
      </c>
      <c r="J35" s="122"/>
    </row>
    <row r="36" spans="1:10" ht="12.75">
      <c r="A36" s="113">
        <f ca="1" t="shared" si="0"/>
      </c>
      <c r="B36" s="117"/>
      <c r="C36" s="117"/>
      <c r="D36" s="118"/>
      <c r="E36" s="119"/>
      <c r="F36" s="120"/>
      <c r="G36" s="120"/>
      <c r="H36" s="115">
        <f t="shared" si="1"/>
      </c>
      <c r="I36" s="90">
        <f t="shared" si="2"/>
      </c>
      <c r="J36" s="122"/>
    </row>
    <row r="37" spans="1:10" ht="12.75">
      <c r="A37" s="113">
        <f ca="1" t="shared" si="0"/>
      </c>
      <c r="B37" s="117"/>
      <c r="C37" s="117"/>
      <c r="D37" s="118"/>
      <c r="E37" s="119"/>
      <c r="F37" s="120"/>
      <c r="G37" s="120"/>
      <c r="H37" s="115">
        <f t="shared" si="1"/>
      </c>
      <c r="I37" s="90">
        <f t="shared" si="2"/>
      </c>
      <c r="J37" s="122"/>
    </row>
    <row r="38" spans="1:10" ht="12.75">
      <c r="A38" s="113">
        <f ca="1" t="shared" si="0"/>
      </c>
      <c r="B38" s="117"/>
      <c r="C38" s="117"/>
      <c r="D38" s="118"/>
      <c r="E38" s="119"/>
      <c r="F38" s="120"/>
      <c r="G38" s="120"/>
      <c r="H38" s="115">
        <f t="shared" si="1"/>
      </c>
      <c r="I38" s="90">
        <f t="shared" si="2"/>
      </c>
      <c r="J38" s="122"/>
    </row>
    <row r="39" spans="1:10" ht="12.75">
      <c r="A39" s="113">
        <f ca="1" t="shared" si="0"/>
      </c>
      <c r="B39" s="117"/>
      <c r="C39" s="117"/>
      <c r="D39" s="118"/>
      <c r="E39" s="119"/>
      <c r="F39" s="120"/>
      <c r="G39" s="120"/>
      <c r="H39" s="115">
        <f t="shared" si="1"/>
      </c>
      <c r="I39" s="90">
        <f t="shared" si="2"/>
      </c>
      <c r="J39" s="122"/>
    </row>
    <row r="40" spans="1:10" ht="12.75">
      <c r="A40" s="113">
        <f ca="1" t="shared" si="0"/>
      </c>
      <c r="B40" s="117"/>
      <c r="C40" s="117"/>
      <c r="D40" s="118"/>
      <c r="E40" s="119"/>
      <c r="F40" s="120"/>
      <c r="G40" s="120"/>
      <c r="H40" s="115">
        <f t="shared" si="1"/>
      </c>
      <c r="I40" s="90">
        <f t="shared" si="2"/>
      </c>
      <c r="J40" s="122"/>
    </row>
    <row r="41" spans="1:10" ht="12.75">
      <c r="A41" s="113">
        <f ca="1" t="shared" si="0"/>
      </c>
      <c r="B41" s="117"/>
      <c r="C41" s="117"/>
      <c r="D41" s="118"/>
      <c r="E41" s="119"/>
      <c r="F41" s="120"/>
      <c r="G41" s="120"/>
      <c r="H41" s="115">
        <f t="shared" si="1"/>
      </c>
      <c r="I41" s="90">
        <f t="shared" si="2"/>
      </c>
      <c r="J41" s="122"/>
    </row>
    <row r="42" spans="1:10" ht="12.75">
      <c r="A42" s="113">
        <f ca="1" t="shared" si="0"/>
      </c>
      <c r="B42" s="117"/>
      <c r="C42" s="117"/>
      <c r="D42" s="118"/>
      <c r="E42" s="119"/>
      <c r="F42" s="120"/>
      <c r="G42" s="120"/>
      <c r="H42" s="115">
        <f t="shared" si="1"/>
      </c>
      <c r="I42" s="90">
        <f t="shared" si="2"/>
      </c>
      <c r="J42" s="122"/>
    </row>
    <row r="43" spans="1:10" ht="12.75">
      <c r="A43" s="113">
        <f ca="1" t="shared" si="0"/>
      </c>
      <c r="B43" s="117"/>
      <c r="C43" s="117"/>
      <c r="D43" s="118"/>
      <c r="E43" s="119"/>
      <c r="F43" s="120"/>
      <c r="G43" s="120"/>
      <c r="H43" s="115">
        <f t="shared" si="1"/>
      </c>
      <c r="I43" s="90">
        <f t="shared" si="2"/>
      </c>
      <c r="J43" s="122"/>
    </row>
    <row r="44" spans="1:10" ht="12.75">
      <c r="A44" s="113">
        <f ca="1" t="shared" si="0"/>
      </c>
      <c r="B44" s="117"/>
      <c r="C44" s="117"/>
      <c r="D44" s="118"/>
      <c r="E44" s="119"/>
      <c r="F44" s="120"/>
      <c r="G44" s="120"/>
      <c r="H44" s="115">
        <f t="shared" si="1"/>
      </c>
      <c r="I44" s="90">
        <f t="shared" si="2"/>
      </c>
      <c r="J44" s="122"/>
    </row>
    <row r="45" spans="1:10" ht="12.75">
      <c r="A45" s="113">
        <f ca="1" t="shared" si="0"/>
      </c>
      <c r="B45" s="117"/>
      <c r="C45" s="117"/>
      <c r="D45" s="118"/>
      <c r="E45" s="119"/>
      <c r="F45" s="120"/>
      <c r="G45" s="120"/>
      <c r="H45" s="115">
        <f t="shared" si="1"/>
      </c>
      <c r="I45" s="90">
        <f t="shared" si="2"/>
      </c>
      <c r="J45" s="122"/>
    </row>
    <row r="46" spans="1:10" ht="12.75">
      <c r="A46" s="113">
        <f ca="1" t="shared" si="0"/>
      </c>
      <c r="B46" s="117"/>
      <c r="C46" s="117"/>
      <c r="D46" s="118"/>
      <c r="E46" s="119"/>
      <c r="F46" s="120"/>
      <c r="G46" s="120"/>
      <c r="H46" s="115">
        <f t="shared" si="1"/>
      </c>
      <c r="I46" s="90">
        <f t="shared" si="2"/>
      </c>
      <c r="J46" s="122"/>
    </row>
    <row r="47" spans="1:10" ht="12.75">
      <c r="A47" s="113">
        <f ca="1" t="shared" si="0"/>
      </c>
      <c r="B47" s="117"/>
      <c r="C47" s="117"/>
      <c r="D47" s="118"/>
      <c r="E47" s="119"/>
      <c r="F47" s="120"/>
      <c r="G47" s="120"/>
      <c r="H47" s="115">
        <f t="shared" si="1"/>
      </c>
      <c r="I47" s="90">
        <f t="shared" si="2"/>
      </c>
      <c r="J47" s="122"/>
    </row>
    <row r="48" spans="1:10" ht="12.75">
      <c r="A48" s="113">
        <f ca="1" t="shared" si="0"/>
      </c>
      <c r="B48" s="117"/>
      <c r="C48" s="117"/>
      <c r="D48" s="118"/>
      <c r="E48" s="119"/>
      <c r="F48" s="120"/>
      <c r="G48" s="120"/>
      <c r="H48" s="115">
        <f t="shared" si="1"/>
      </c>
      <c r="I48" s="90">
        <f t="shared" si="2"/>
      </c>
      <c r="J48" s="122"/>
    </row>
    <row r="49" spans="1:10" ht="12.75">
      <c r="A49" s="113">
        <f ca="1" t="shared" si="0"/>
      </c>
      <c r="B49" s="117"/>
      <c r="C49" s="117"/>
      <c r="D49" s="118"/>
      <c r="E49" s="119"/>
      <c r="F49" s="120"/>
      <c r="G49" s="120"/>
      <c r="H49" s="115">
        <f t="shared" si="1"/>
      </c>
      <c r="I49" s="90">
        <f t="shared" si="2"/>
      </c>
      <c r="J49" s="122"/>
    </row>
    <row r="50" spans="1:10" ht="12.75">
      <c r="A50" s="113">
        <f ca="1" t="shared" si="0"/>
      </c>
      <c r="B50" s="117"/>
      <c r="C50" s="117"/>
      <c r="D50" s="118"/>
      <c r="E50" s="119"/>
      <c r="F50" s="120"/>
      <c r="G50" s="120"/>
      <c r="H50" s="115">
        <f t="shared" si="1"/>
      </c>
      <c r="I50" s="90">
        <f t="shared" si="2"/>
      </c>
      <c r="J50" s="122"/>
    </row>
    <row r="51" spans="1:10" ht="12.75">
      <c r="A51" s="113">
        <f ca="1" t="shared" si="0"/>
      </c>
      <c r="B51" s="117"/>
      <c r="C51" s="117"/>
      <c r="D51" s="118"/>
      <c r="E51" s="119"/>
      <c r="F51" s="120"/>
      <c r="G51" s="120"/>
      <c r="H51" s="115">
        <f t="shared" si="1"/>
      </c>
      <c r="I51" s="90">
        <f t="shared" si="2"/>
      </c>
      <c r="J51" s="122"/>
    </row>
    <row r="52" spans="1:10" ht="12.75">
      <c r="A52" s="113">
        <f ca="1" t="shared" si="0"/>
      </c>
      <c r="B52" s="117"/>
      <c r="C52" s="117"/>
      <c r="D52" s="118"/>
      <c r="E52" s="119"/>
      <c r="F52" s="120"/>
      <c r="G52" s="120"/>
      <c r="H52" s="115">
        <f t="shared" si="1"/>
      </c>
      <c r="I52" s="90">
        <f t="shared" si="2"/>
      </c>
      <c r="J52" s="122"/>
    </row>
    <row r="53" spans="1:10" ht="12.75">
      <c r="A53" s="113">
        <f ca="1" t="shared" si="0"/>
      </c>
      <c r="B53" s="117"/>
      <c r="C53" s="117"/>
      <c r="D53" s="118"/>
      <c r="E53" s="119"/>
      <c r="F53" s="120"/>
      <c r="G53" s="120"/>
      <c r="H53" s="115">
        <f t="shared" si="1"/>
      </c>
      <c r="I53" s="90">
        <f t="shared" si="2"/>
      </c>
      <c r="J53" s="122"/>
    </row>
    <row r="54" spans="1:10" ht="12.75">
      <c r="A54" s="113">
        <f ca="1" t="shared" si="0"/>
      </c>
      <c r="B54" s="117"/>
      <c r="C54" s="117"/>
      <c r="D54" s="118"/>
      <c r="E54" s="119"/>
      <c r="F54" s="120"/>
      <c r="G54" s="120"/>
      <c r="H54" s="115">
        <f t="shared" si="1"/>
      </c>
      <c r="I54" s="90">
        <f t="shared" si="2"/>
      </c>
      <c r="J54" s="122"/>
    </row>
    <row r="55" spans="1:10" ht="12.75">
      <c r="A55" s="113">
        <f ca="1" t="shared" si="0"/>
      </c>
      <c r="B55" s="117"/>
      <c r="C55" s="117"/>
      <c r="D55" s="118"/>
      <c r="E55" s="119"/>
      <c r="F55" s="120"/>
      <c r="G55" s="120"/>
      <c r="H55" s="115">
        <f t="shared" si="1"/>
      </c>
      <c r="I55" s="90">
        <f t="shared" si="2"/>
      </c>
      <c r="J55" s="122"/>
    </row>
    <row r="56" spans="1:10" ht="12.75">
      <c r="A56" s="113">
        <f ca="1" t="shared" si="0"/>
      </c>
      <c r="B56" s="117"/>
      <c r="C56" s="117"/>
      <c r="D56" s="118"/>
      <c r="E56" s="119"/>
      <c r="F56" s="120"/>
      <c r="G56" s="120"/>
      <c r="H56" s="115">
        <f t="shared" si="1"/>
      </c>
      <c r="I56" s="90">
        <f t="shared" si="2"/>
      </c>
      <c r="J56" s="122"/>
    </row>
    <row r="57" spans="1:10" ht="12.75">
      <c r="A57" s="113">
        <f ca="1" t="shared" si="0"/>
      </c>
      <c r="B57" s="117"/>
      <c r="C57" s="117"/>
      <c r="D57" s="118"/>
      <c r="E57" s="119"/>
      <c r="F57" s="120"/>
      <c r="G57" s="120"/>
      <c r="H57" s="115">
        <f t="shared" si="1"/>
      </c>
      <c r="I57" s="90">
        <f t="shared" si="2"/>
      </c>
      <c r="J57" s="122"/>
    </row>
    <row r="58" spans="1:10" ht="12.75">
      <c r="A58" s="113">
        <f ca="1" t="shared" si="0"/>
      </c>
      <c r="B58" s="117"/>
      <c r="C58" s="117"/>
      <c r="D58" s="118"/>
      <c r="E58" s="119"/>
      <c r="F58" s="120"/>
      <c r="G58" s="120"/>
      <c r="H58" s="115">
        <f t="shared" si="1"/>
      </c>
      <c r="I58" s="90">
        <f t="shared" si="2"/>
      </c>
      <c r="J58" s="122"/>
    </row>
    <row r="59" spans="1:10" ht="12.75">
      <c r="A59" s="113">
        <f ca="1" t="shared" si="0"/>
      </c>
      <c r="B59" s="117"/>
      <c r="C59" s="117"/>
      <c r="D59" s="118"/>
      <c r="E59" s="119"/>
      <c r="F59" s="120"/>
      <c r="G59" s="120"/>
      <c r="H59" s="115">
        <f t="shared" si="1"/>
      </c>
      <c r="I59" s="90">
        <f t="shared" si="2"/>
      </c>
      <c r="J59" s="122"/>
    </row>
    <row r="60" spans="1:10" ht="12.75">
      <c r="A60" s="113">
        <f ca="1" t="shared" si="0"/>
      </c>
      <c r="B60" s="117"/>
      <c r="C60" s="117"/>
      <c r="D60" s="118"/>
      <c r="E60" s="119"/>
      <c r="F60" s="120"/>
      <c r="G60" s="120"/>
      <c r="H60" s="115">
        <f t="shared" si="1"/>
      </c>
      <c r="I60" s="90">
        <f t="shared" si="2"/>
      </c>
      <c r="J60" s="122"/>
    </row>
    <row r="61" spans="1:10" ht="12.75">
      <c r="A61" s="113">
        <f ca="1" t="shared" si="0"/>
      </c>
      <c r="B61" s="117"/>
      <c r="C61" s="117"/>
      <c r="D61" s="118"/>
      <c r="E61" s="119"/>
      <c r="F61" s="120"/>
      <c r="G61" s="120"/>
      <c r="H61" s="115">
        <f t="shared" si="1"/>
      </c>
      <c r="I61" s="90">
        <f t="shared" si="2"/>
      </c>
      <c r="J61" s="122"/>
    </row>
    <row r="62" spans="1:10" ht="12.75">
      <c r="A62" s="113">
        <f ca="1" t="shared" si="0"/>
      </c>
      <c r="B62" s="117"/>
      <c r="C62" s="117"/>
      <c r="D62" s="118"/>
      <c r="E62" s="119"/>
      <c r="F62" s="120"/>
      <c r="G62" s="120"/>
      <c r="H62" s="115">
        <f t="shared" si="1"/>
      </c>
      <c r="I62" s="90">
        <f t="shared" si="2"/>
      </c>
      <c r="J62" s="122"/>
    </row>
    <row r="63" spans="1:10" ht="12.75">
      <c r="A63" s="113">
        <f ca="1" t="shared" si="0"/>
      </c>
      <c r="B63" s="117"/>
      <c r="C63" s="117"/>
      <c r="D63" s="118"/>
      <c r="E63" s="119"/>
      <c r="F63" s="120"/>
      <c r="G63" s="120"/>
      <c r="H63" s="115">
        <f t="shared" si="1"/>
      </c>
      <c r="I63" s="90">
        <f t="shared" si="2"/>
      </c>
      <c r="J63" s="122"/>
    </row>
    <row r="64" spans="1:10" ht="12.75">
      <c r="A64" s="113">
        <f ca="1" t="shared" si="0"/>
      </c>
      <c r="B64" s="117"/>
      <c r="C64" s="117"/>
      <c r="D64" s="118"/>
      <c r="E64" s="119"/>
      <c r="F64" s="120"/>
      <c r="G64" s="120"/>
      <c r="H64" s="115">
        <f t="shared" si="1"/>
      </c>
      <c r="I64" s="90">
        <f t="shared" si="2"/>
      </c>
      <c r="J64" s="122"/>
    </row>
    <row r="65" spans="1:10" ht="12.75">
      <c r="A65" s="113">
        <f ca="1" t="shared" si="0"/>
      </c>
      <c r="B65" s="117"/>
      <c r="C65" s="117"/>
      <c r="D65" s="118"/>
      <c r="E65" s="119"/>
      <c r="F65" s="120"/>
      <c r="G65" s="120"/>
      <c r="H65" s="115">
        <f t="shared" si="1"/>
      </c>
      <c r="I65" s="90">
        <f t="shared" si="2"/>
      </c>
      <c r="J65" s="122"/>
    </row>
    <row r="66" spans="1:10" ht="12.75">
      <c r="A66" s="113">
        <f ca="1" t="shared" si="0"/>
      </c>
      <c r="B66" s="117"/>
      <c r="C66" s="117"/>
      <c r="D66" s="118"/>
      <c r="E66" s="119"/>
      <c r="F66" s="120"/>
      <c r="G66" s="120"/>
      <c r="H66" s="115">
        <f t="shared" si="1"/>
      </c>
      <c r="I66" s="90">
        <f t="shared" si="2"/>
      </c>
      <c r="J66" s="122"/>
    </row>
    <row r="67" spans="1:10" ht="12.75">
      <c r="A67" s="113">
        <f ca="1" t="shared" si="0"/>
      </c>
      <c r="B67" s="117"/>
      <c r="C67" s="117"/>
      <c r="D67" s="118"/>
      <c r="E67" s="119"/>
      <c r="F67" s="120"/>
      <c r="G67" s="120"/>
      <c r="H67" s="115">
        <f t="shared" si="1"/>
      </c>
      <c r="I67" s="90">
        <f t="shared" si="2"/>
      </c>
      <c r="J67" s="122"/>
    </row>
    <row r="68" spans="1:10" ht="12.75">
      <c r="A68" s="113">
        <f ca="1" t="shared" si="0"/>
      </c>
      <c r="B68" s="117"/>
      <c r="C68" s="117"/>
      <c r="D68" s="118"/>
      <c r="E68" s="119"/>
      <c r="F68" s="120"/>
      <c r="G68" s="120"/>
      <c r="H68" s="115">
        <f t="shared" si="1"/>
      </c>
      <c r="I68" s="90">
        <f t="shared" si="2"/>
      </c>
      <c r="J68" s="122"/>
    </row>
    <row r="69" spans="1:10" ht="12.75">
      <c r="A69" s="113">
        <f ca="1" t="shared" si="0"/>
      </c>
      <c r="B69" s="117"/>
      <c r="C69" s="117"/>
      <c r="D69" s="118"/>
      <c r="E69" s="119"/>
      <c r="F69" s="120"/>
      <c r="G69" s="120"/>
      <c r="H69" s="115">
        <f t="shared" si="1"/>
      </c>
      <c r="I69" s="90">
        <f t="shared" si="2"/>
      </c>
      <c r="J69" s="122"/>
    </row>
    <row r="70" spans="1:10" ht="12.75">
      <c r="A70" s="113">
        <f ca="1" t="shared" si="0"/>
      </c>
      <c r="B70" s="117"/>
      <c r="C70" s="117"/>
      <c r="D70" s="118"/>
      <c r="E70" s="119"/>
      <c r="F70" s="120"/>
      <c r="G70" s="120"/>
      <c r="H70" s="115">
        <f t="shared" si="1"/>
      </c>
      <c r="I70" s="90">
        <f t="shared" si="2"/>
      </c>
      <c r="J70" s="122"/>
    </row>
    <row r="71" spans="1:10" ht="12.75">
      <c r="A71" s="113">
        <f ca="1" t="shared" si="0"/>
      </c>
      <c r="B71" s="117"/>
      <c r="C71" s="117"/>
      <c r="D71" s="118"/>
      <c r="E71" s="119"/>
      <c r="F71" s="120"/>
      <c r="G71" s="120"/>
      <c r="H71" s="115">
        <f t="shared" si="1"/>
      </c>
      <c r="I71" s="90">
        <f t="shared" si="2"/>
      </c>
      <c r="J71" s="122"/>
    </row>
    <row r="72" spans="1:10" ht="12.75">
      <c r="A72" s="113">
        <f ca="1" t="shared" si="0"/>
      </c>
      <c r="B72" s="117"/>
      <c r="C72" s="117"/>
      <c r="D72" s="118"/>
      <c r="E72" s="119"/>
      <c r="F72" s="120"/>
      <c r="G72" s="120"/>
      <c r="H72" s="115">
        <f t="shared" si="1"/>
      </c>
      <c r="I72" s="90">
        <f t="shared" si="2"/>
      </c>
      <c r="J72" s="122"/>
    </row>
    <row r="73" spans="1:10" ht="12.75">
      <c r="A73" s="113">
        <f ca="1" t="shared" si="0"/>
      </c>
      <c r="B73" s="117"/>
      <c r="C73" s="117"/>
      <c r="D73" s="118"/>
      <c r="E73" s="119"/>
      <c r="F73" s="120"/>
      <c r="G73" s="120"/>
      <c r="H73" s="115">
        <f t="shared" si="1"/>
      </c>
      <c r="I73" s="90">
        <f t="shared" si="2"/>
      </c>
      <c r="J73" s="122"/>
    </row>
    <row r="74" spans="1:10" ht="12.75">
      <c r="A74" s="113">
        <f ca="1" t="shared" si="0"/>
      </c>
      <c r="B74" s="117"/>
      <c r="C74" s="117"/>
      <c r="D74" s="118"/>
      <c r="E74" s="119"/>
      <c r="F74" s="120"/>
      <c r="G74" s="120"/>
      <c r="H74" s="115">
        <f t="shared" si="1"/>
      </c>
      <c r="I74" s="90">
        <f t="shared" si="2"/>
      </c>
      <c r="J74" s="122"/>
    </row>
    <row r="75" spans="1:10" ht="12.75">
      <c r="A75" s="113">
        <f ca="1" t="shared" si="0"/>
      </c>
      <c r="B75" s="117"/>
      <c r="C75" s="117"/>
      <c r="D75" s="118"/>
      <c r="E75" s="119"/>
      <c r="F75" s="120"/>
      <c r="G75" s="120"/>
      <c r="H75" s="115">
        <f t="shared" si="1"/>
      </c>
      <c r="I75" s="90">
        <f t="shared" si="2"/>
      </c>
      <c r="J75" s="122"/>
    </row>
    <row r="76" spans="1:10" ht="12.75">
      <c r="A76" s="113">
        <f ca="1" t="shared" si="0"/>
      </c>
      <c r="B76" s="117"/>
      <c r="C76" s="117"/>
      <c r="D76" s="118"/>
      <c r="E76" s="119"/>
      <c r="F76" s="120"/>
      <c r="G76" s="120"/>
      <c r="H76" s="115">
        <f t="shared" si="1"/>
      </c>
      <c r="I76" s="90">
        <f t="shared" si="2"/>
      </c>
      <c r="J76" s="122"/>
    </row>
    <row r="77" spans="1:10" ht="12.75">
      <c r="A77" s="113">
        <f ca="1" t="shared" si="0"/>
      </c>
      <c r="B77" s="117"/>
      <c r="C77" s="117"/>
      <c r="D77" s="118"/>
      <c r="E77" s="119"/>
      <c r="F77" s="120"/>
      <c r="G77" s="120"/>
      <c r="H77" s="115">
        <f t="shared" si="1"/>
      </c>
      <c r="I77" s="90">
        <f t="shared" si="2"/>
      </c>
      <c r="J77" s="122"/>
    </row>
    <row r="78" spans="1:10" ht="12.75">
      <c r="A78" s="113">
        <f ca="1" t="shared" si="0"/>
      </c>
      <c r="B78" s="117"/>
      <c r="C78" s="117"/>
      <c r="D78" s="118"/>
      <c r="E78" s="119"/>
      <c r="F78" s="120"/>
      <c r="G78" s="120"/>
      <c r="H78" s="115">
        <f t="shared" si="1"/>
      </c>
      <c r="I78" s="90">
        <f t="shared" si="2"/>
      </c>
      <c r="J78" s="122"/>
    </row>
    <row r="79" spans="1:10" ht="12.75">
      <c r="A79" s="113">
        <f ca="1" t="shared" si="0"/>
      </c>
      <c r="B79" s="117"/>
      <c r="C79" s="117"/>
      <c r="D79" s="118"/>
      <c r="E79" s="119"/>
      <c r="F79" s="120"/>
      <c r="G79" s="120"/>
      <c r="H79" s="115">
        <f t="shared" si="1"/>
      </c>
      <c r="I79" s="90">
        <f t="shared" si="2"/>
      </c>
      <c r="J79" s="122"/>
    </row>
    <row r="80" spans="1:10" ht="12.75">
      <c r="A80" s="113">
        <f ca="1" t="shared" si="0"/>
      </c>
      <c r="B80" s="117"/>
      <c r="C80" s="117"/>
      <c r="D80" s="118"/>
      <c r="E80" s="119"/>
      <c r="F80" s="120"/>
      <c r="G80" s="120"/>
      <c r="H80" s="115">
        <f t="shared" si="1"/>
      </c>
      <c r="I80" s="90">
        <f t="shared" si="2"/>
      </c>
      <c r="J80" s="122"/>
    </row>
    <row r="81" spans="1:10" ht="12.75">
      <c r="A81" s="113">
        <f aca="true" ca="1" t="shared" si="3" ref="A81:A144">+IF(NOT(ISBLANK(INDIRECT("e"&amp;ROW()))),MAX(INDIRECT("a$16:A"&amp;ROW()-1))+1,"")</f>
      </c>
      <c r="B81" s="117"/>
      <c r="C81" s="117"/>
      <c r="D81" s="118"/>
      <c r="E81" s="119"/>
      <c r="F81" s="120"/>
      <c r="G81" s="120"/>
      <c r="H81" s="115">
        <f aca="true" t="shared" si="4" ref="H81:H144">+IF(AND(F81="",G81=""),"",ROUND(F81*G81,2))</f>
      </c>
      <c r="I81" s="90">
        <f aca="true" t="shared" si="5" ref="I81:I144">IF(E81&lt;&gt;"","C","")</f>
      </c>
      <c r="J81" s="122"/>
    </row>
    <row r="82" spans="1:10" ht="12.75">
      <c r="A82" s="113">
        <f ca="1" t="shared" si="3"/>
      </c>
      <c r="B82" s="117"/>
      <c r="C82" s="117"/>
      <c r="D82" s="118"/>
      <c r="E82" s="119"/>
      <c r="F82" s="120"/>
      <c r="G82" s="120"/>
      <c r="H82" s="115">
        <f t="shared" si="4"/>
      </c>
      <c r="I82" s="90">
        <f t="shared" si="5"/>
      </c>
      <c r="J82" s="122"/>
    </row>
    <row r="83" spans="1:10" ht="12.75">
      <c r="A83" s="113">
        <f ca="1" t="shared" si="3"/>
      </c>
      <c r="B83" s="117"/>
      <c r="C83" s="117"/>
      <c r="D83" s="118"/>
      <c r="E83" s="119"/>
      <c r="F83" s="120"/>
      <c r="G83" s="120"/>
      <c r="H83" s="115">
        <f t="shared" si="4"/>
      </c>
      <c r="I83" s="90">
        <f t="shared" si="5"/>
      </c>
      <c r="J83" s="122"/>
    </row>
    <row r="84" spans="1:10" ht="12.75">
      <c r="A84" s="113">
        <f ca="1" t="shared" si="3"/>
      </c>
      <c r="B84" s="117"/>
      <c r="C84" s="117"/>
      <c r="D84" s="118"/>
      <c r="E84" s="119"/>
      <c r="F84" s="120"/>
      <c r="G84" s="120"/>
      <c r="H84" s="115">
        <f t="shared" si="4"/>
      </c>
      <c r="I84" s="90">
        <f t="shared" si="5"/>
      </c>
      <c r="J84" s="122"/>
    </row>
    <row r="85" spans="1:10" ht="12.75">
      <c r="A85" s="113">
        <f ca="1" t="shared" si="3"/>
      </c>
      <c r="B85" s="117"/>
      <c r="C85" s="117"/>
      <c r="D85" s="118"/>
      <c r="E85" s="119"/>
      <c r="F85" s="120"/>
      <c r="G85" s="120"/>
      <c r="H85" s="115">
        <f t="shared" si="4"/>
      </c>
      <c r="I85" s="90">
        <f t="shared" si="5"/>
      </c>
      <c r="J85" s="122"/>
    </row>
    <row r="86" spans="1:10" ht="12.75">
      <c r="A86" s="113">
        <f ca="1" t="shared" si="3"/>
      </c>
      <c r="B86" s="117"/>
      <c r="C86" s="117"/>
      <c r="D86" s="118"/>
      <c r="E86" s="119"/>
      <c r="F86" s="120"/>
      <c r="G86" s="120"/>
      <c r="H86" s="115">
        <f t="shared" si="4"/>
      </c>
      <c r="I86" s="90">
        <f t="shared" si="5"/>
      </c>
      <c r="J86" s="122"/>
    </row>
    <row r="87" spans="1:10" ht="12.75">
      <c r="A87" s="113">
        <f ca="1" t="shared" si="3"/>
      </c>
      <c r="B87" s="117"/>
      <c r="C87" s="117"/>
      <c r="D87" s="118"/>
      <c r="E87" s="119"/>
      <c r="F87" s="120"/>
      <c r="G87" s="120"/>
      <c r="H87" s="115">
        <f t="shared" si="4"/>
      </c>
      <c r="I87" s="90">
        <f t="shared" si="5"/>
      </c>
      <c r="J87" s="122"/>
    </row>
    <row r="88" spans="1:10" ht="12.75">
      <c r="A88" s="113">
        <f ca="1" t="shared" si="3"/>
      </c>
      <c r="B88" s="117"/>
      <c r="C88" s="117"/>
      <c r="D88" s="118"/>
      <c r="E88" s="119"/>
      <c r="F88" s="120"/>
      <c r="G88" s="120"/>
      <c r="H88" s="115">
        <f t="shared" si="4"/>
      </c>
      <c r="I88" s="90">
        <f t="shared" si="5"/>
      </c>
      <c r="J88" s="122"/>
    </row>
    <row r="89" spans="1:10" ht="12.75">
      <c r="A89" s="113">
        <f ca="1" t="shared" si="3"/>
      </c>
      <c r="B89" s="117"/>
      <c r="C89" s="117"/>
      <c r="D89" s="118"/>
      <c r="E89" s="119"/>
      <c r="F89" s="120"/>
      <c r="G89" s="120"/>
      <c r="H89" s="115">
        <f t="shared" si="4"/>
      </c>
      <c r="I89" s="90">
        <f t="shared" si="5"/>
      </c>
      <c r="J89" s="122"/>
    </row>
    <row r="90" spans="1:10" ht="12.75">
      <c r="A90" s="113">
        <f ca="1" t="shared" si="3"/>
      </c>
      <c r="B90" s="117"/>
      <c r="C90" s="117"/>
      <c r="D90" s="118"/>
      <c r="E90" s="119"/>
      <c r="F90" s="120"/>
      <c r="G90" s="120"/>
      <c r="H90" s="115">
        <f t="shared" si="4"/>
      </c>
      <c r="I90" s="90">
        <f t="shared" si="5"/>
      </c>
      <c r="J90" s="122"/>
    </row>
    <row r="91" spans="1:10" ht="12.75">
      <c r="A91" s="113">
        <f ca="1" t="shared" si="3"/>
      </c>
      <c r="B91" s="117"/>
      <c r="C91" s="117"/>
      <c r="D91" s="118"/>
      <c r="E91" s="119"/>
      <c r="F91" s="120"/>
      <c r="G91" s="120"/>
      <c r="H91" s="115">
        <f t="shared" si="4"/>
      </c>
      <c r="I91" s="90">
        <f t="shared" si="5"/>
      </c>
      <c r="J91" s="122"/>
    </row>
    <row r="92" spans="1:10" ht="12.75">
      <c r="A92" s="113">
        <f ca="1" t="shared" si="3"/>
      </c>
      <c r="B92" s="117"/>
      <c r="C92" s="117"/>
      <c r="D92" s="118"/>
      <c r="E92" s="119"/>
      <c r="F92" s="120"/>
      <c r="G92" s="120"/>
      <c r="H92" s="115">
        <f t="shared" si="4"/>
      </c>
      <c r="I92" s="90">
        <f t="shared" si="5"/>
      </c>
      <c r="J92" s="122"/>
    </row>
    <row r="93" spans="1:10" ht="12.75">
      <c r="A93" s="113">
        <f ca="1" t="shared" si="3"/>
      </c>
      <c r="B93" s="117"/>
      <c r="C93" s="117"/>
      <c r="D93" s="118"/>
      <c r="E93" s="119"/>
      <c r="F93" s="120"/>
      <c r="G93" s="120"/>
      <c r="H93" s="115">
        <f t="shared" si="4"/>
      </c>
      <c r="I93" s="90">
        <f t="shared" si="5"/>
      </c>
      <c r="J93" s="122"/>
    </row>
    <row r="94" spans="1:10" ht="12.75">
      <c r="A94" s="113">
        <f ca="1" t="shared" si="3"/>
      </c>
      <c r="B94" s="117"/>
      <c r="C94" s="117"/>
      <c r="D94" s="118"/>
      <c r="E94" s="119"/>
      <c r="F94" s="120"/>
      <c r="G94" s="120"/>
      <c r="H94" s="115">
        <f t="shared" si="4"/>
      </c>
      <c r="I94" s="90">
        <f t="shared" si="5"/>
      </c>
      <c r="J94" s="122"/>
    </row>
    <row r="95" spans="1:10" ht="12.75">
      <c r="A95" s="113">
        <f ca="1" t="shared" si="3"/>
      </c>
      <c r="B95" s="117"/>
      <c r="C95" s="117"/>
      <c r="D95" s="118"/>
      <c r="E95" s="119"/>
      <c r="F95" s="120"/>
      <c r="G95" s="120"/>
      <c r="H95" s="115">
        <f t="shared" si="4"/>
      </c>
      <c r="I95" s="90">
        <f t="shared" si="5"/>
      </c>
      <c r="J95" s="122"/>
    </row>
    <row r="96" spans="1:10" ht="12.75">
      <c r="A96" s="113">
        <f ca="1" t="shared" si="3"/>
      </c>
      <c r="B96" s="117"/>
      <c r="C96" s="117"/>
      <c r="D96" s="118"/>
      <c r="E96" s="119"/>
      <c r="F96" s="120"/>
      <c r="G96" s="120"/>
      <c r="H96" s="115">
        <f t="shared" si="4"/>
      </c>
      <c r="I96" s="90">
        <f t="shared" si="5"/>
      </c>
      <c r="J96" s="122"/>
    </row>
    <row r="97" spans="1:10" ht="12.75">
      <c r="A97" s="113">
        <f ca="1" t="shared" si="3"/>
      </c>
      <c r="B97" s="117"/>
      <c r="C97" s="117"/>
      <c r="D97" s="118"/>
      <c r="E97" s="119"/>
      <c r="F97" s="120"/>
      <c r="G97" s="120"/>
      <c r="H97" s="115">
        <f t="shared" si="4"/>
      </c>
      <c r="I97" s="90">
        <f t="shared" si="5"/>
      </c>
      <c r="J97" s="122"/>
    </row>
    <row r="98" spans="1:10" ht="12.75">
      <c r="A98" s="113">
        <f ca="1" t="shared" si="3"/>
      </c>
      <c r="B98" s="117"/>
      <c r="C98" s="117"/>
      <c r="D98" s="118"/>
      <c r="E98" s="119"/>
      <c r="F98" s="120"/>
      <c r="G98" s="120"/>
      <c r="H98" s="115">
        <f t="shared" si="4"/>
      </c>
      <c r="I98" s="90">
        <f t="shared" si="5"/>
      </c>
      <c r="J98" s="122"/>
    </row>
    <row r="99" spans="1:10" ht="12.75">
      <c r="A99" s="113">
        <f ca="1" t="shared" si="3"/>
      </c>
      <c r="B99" s="117"/>
      <c r="C99" s="117"/>
      <c r="D99" s="118"/>
      <c r="E99" s="119"/>
      <c r="F99" s="120"/>
      <c r="G99" s="120"/>
      <c r="H99" s="115">
        <f t="shared" si="4"/>
      </c>
      <c r="I99" s="90">
        <f t="shared" si="5"/>
      </c>
      <c r="J99" s="122"/>
    </row>
    <row r="100" spans="1:10" ht="12.75">
      <c r="A100" s="113">
        <f ca="1" t="shared" si="3"/>
      </c>
      <c r="B100" s="117"/>
      <c r="C100" s="117"/>
      <c r="D100" s="118"/>
      <c r="E100" s="119"/>
      <c r="F100" s="120"/>
      <c r="G100" s="120"/>
      <c r="H100" s="115">
        <f t="shared" si="4"/>
      </c>
      <c r="I100" s="90">
        <f t="shared" si="5"/>
      </c>
      <c r="J100" s="122"/>
    </row>
    <row r="101" spans="1:10" ht="12.75">
      <c r="A101" s="113">
        <f ca="1" t="shared" si="3"/>
      </c>
      <c r="B101" s="117"/>
      <c r="C101" s="117"/>
      <c r="D101" s="118"/>
      <c r="E101" s="119"/>
      <c r="F101" s="120"/>
      <c r="G101" s="120"/>
      <c r="H101" s="115">
        <f t="shared" si="4"/>
      </c>
      <c r="I101" s="90">
        <f t="shared" si="5"/>
      </c>
      <c r="J101" s="122"/>
    </row>
    <row r="102" spans="1:10" ht="12.75">
      <c r="A102" s="113">
        <f ca="1" t="shared" si="3"/>
      </c>
      <c r="B102" s="117"/>
      <c r="C102" s="117"/>
      <c r="D102" s="118"/>
      <c r="E102" s="119"/>
      <c r="F102" s="120"/>
      <c r="G102" s="120"/>
      <c r="H102" s="115">
        <f t="shared" si="4"/>
      </c>
      <c r="I102" s="90">
        <f t="shared" si="5"/>
      </c>
      <c r="J102" s="122"/>
    </row>
    <row r="103" spans="1:10" ht="12.75">
      <c r="A103" s="113">
        <f ca="1" t="shared" si="3"/>
      </c>
      <c r="B103" s="117"/>
      <c r="C103" s="117"/>
      <c r="D103" s="118"/>
      <c r="E103" s="119"/>
      <c r="F103" s="120"/>
      <c r="G103" s="120"/>
      <c r="H103" s="115">
        <f t="shared" si="4"/>
      </c>
      <c r="I103" s="90">
        <f t="shared" si="5"/>
      </c>
      <c r="J103" s="122"/>
    </row>
    <row r="104" spans="1:10" ht="12.75">
      <c r="A104" s="113">
        <f ca="1" t="shared" si="3"/>
      </c>
      <c r="B104" s="117"/>
      <c r="C104" s="117"/>
      <c r="D104" s="118"/>
      <c r="E104" s="119"/>
      <c r="F104" s="120"/>
      <c r="G104" s="120"/>
      <c r="H104" s="115">
        <f t="shared" si="4"/>
      </c>
      <c r="I104" s="90">
        <f t="shared" si="5"/>
      </c>
      <c r="J104" s="122"/>
    </row>
    <row r="105" spans="1:10" ht="12.75">
      <c r="A105" s="113">
        <f ca="1" t="shared" si="3"/>
      </c>
      <c r="B105" s="117"/>
      <c r="C105" s="117"/>
      <c r="D105" s="118"/>
      <c r="E105" s="119"/>
      <c r="F105" s="120"/>
      <c r="G105" s="120"/>
      <c r="H105" s="115">
        <f t="shared" si="4"/>
      </c>
      <c r="I105" s="90">
        <f t="shared" si="5"/>
      </c>
      <c r="J105" s="122"/>
    </row>
    <row r="106" spans="1:10" ht="12.75">
      <c r="A106" s="113">
        <f ca="1" t="shared" si="3"/>
      </c>
      <c r="B106" s="117"/>
      <c r="C106" s="117"/>
      <c r="D106" s="118"/>
      <c r="E106" s="119"/>
      <c r="F106" s="120"/>
      <c r="G106" s="120"/>
      <c r="H106" s="115">
        <f t="shared" si="4"/>
      </c>
      <c r="I106" s="90">
        <f t="shared" si="5"/>
      </c>
      <c r="J106" s="122"/>
    </row>
    <row r="107" spans="1:10" ht="12.75">
      <c r="A107" s="113">
        <f ca="1" t="shared" si="3"/>
      </c>
      <c r="B107" s="117"/>
      <c r="C107" s="117"/>
      <c r="D107" s="118"/>
      <c r="E107" s="119"/>
      <c r="F107" s="120"/>
      <c r="G107" s="120"/>
      <c r="H107" s="115">
        <f t="shared" si="4"/>
      </c>
      <c r="I107" s="90">
        <f t="shared" si="5"/>
      </c>
      <c r="J107" s="122"/>
    </row>
    <row r="108" spans="1:10" ht="12.75">
      <c r="A108" s="113">
        <f ca="1" t="shared" si="3"/>
      </c>
      <c r="B108" s="117"/>
      <c r="C108" s="117"/>
      <c r="D108" s="118"/>
      <c r="E108" s="119"/>
      <c r="F108" s="120"/>
      <c r="G108" s="120"/>
      <c r="H108" s="115">
        <f t="shared" si="4"/>
      </c>
      <c r="I108" s="90">
        <f t="shared" si="5"/>
      </c>
      <c r="J108" s="122"/>
    </row>
    <row r="109" spans="1:10" ht="12.75">
      <c r="A109" s="113">
        <f ca="1" t="shared" si="3"/>
      </c>
      <c r="B109" s="117"/>
      <c r="C109" s="117"/>
      <c r="D109" s="118"/>
      <c r="E109" s="119"/>
      <c r="F109" s="120"/>
      <c r="G109" s="120"/>
      <c r="H109" s="115">
        <f t="shared" si="4"/>
      </c>
      <c r="I109" s="90">
        <f t="shared" si="5"/>
      </c>
      <c r="J109" s="122"/>
    </row>
    <row r="110" spans="1:10" ht="12.75">
      <c r="A110" s="113">
        <f ca="1" t="shared" si="3"/>
      </c>
      <c r="B110" s="117"/>
      <c r="C110" s="117"/>
      <c r="D110" s="118"/>
      <c r="E110" s="119"/>
      <c r="F110" s="120"/>
      <c r="G110" s="120"/>
      <c r="H110" s="115">
        <f t="shared" si="4"/>
      </c>
      <c r="I110" s="90">
        <f t="shared" si="5"/>
      </c>
      <c r="J110" s="122"/>
    </row>
    <row r="111" spans="1:10" ht="12.75">
      <c r="A111" s="113">
        <f ca="1" t="shared" si="3"/>
      </c>
      <c r="B111" s="117"/>
      <c r="C111" s="117"/>
      <c r="D111" s="118"/>
      <c r="E111" s="119"/>
      <c r="F111" s="120"/>
      <c r="G111" s="120"/>
      <c r="H111" s="115">
        <f t="shared" si="4"/>
      </c>
      <c r="I111" s="90">
        <f t="shared" si="5"/>
      </c>
      <c r="J111" s="122"/>
    </row>
    <row r="112" spans="1:10" ht="12.75">
      <c r="A112" s="113">
        <f ca="1" t="shared" si="3"/>
      </c>
      <c r="B112" s="117"/>
      <c r="C112" s="117"/>
      <c r="D112" s="118"/>
      <c r="E112" s="119"/>
      <c r="F112" s="120"/>
      <c r="G112" s="120"/>
      <c r="H112" s="115">
        <f t="shared" si="4"/>
      </c>
      <c r="I112" s="90">
        <f t="shared" si="5"/>
      </c>
      <c r="J112" s="122"/>
    </row>
    <row r="113" spans="1:10" ht="12.75">
      <c r="A113" s="113">
        <f ca="1" t="shared" si="3"/>
      </c>
      <c r="B113" s="117"/>
      <c r="C113" s="117"/>
      <c r="D113" s="118"/>
      <c r="E113" s="119"/>
      <c r="F113" s="120"/>
      <c r="G113" s="120"/>
      <c r="H113" s="115">
        <f t="shared" si="4"/>
      </c>
      <c r="I113" s="90">
        <f t="shared" si="5"/>
      </c>
      <c r="J113" s="122"/>
    </row>
    <row r="114" spans="1:10" ht="12.75">
      <c r="A114" s="113">
        <f ca="1" t="shared" si="3"/>
      </c>
      <c r="B114" s="117"/>
      <c r="C114" s="117"/>
      <c r="D114" s="118"/>
      <c r="E114" s="119"/>
      <c r="F114" s="120"/>
      <c r="G114" s="120"/>
      <c r="H114" s="115">
        <f t="shared" si="4"/>
      </c>
      <c r="I114" s="90">
        <f t="shared" si="5"/>
      </c>
      <c r="J114" s="122"/>
    </row>
    <row r="115" spans="1:10" ht="12.75">
      <c r="A115" s="113">
        <f ca="1" t="shared" si="3"/>
      </c>
      <c r="B115" s="117"/>
      <c r="C115" s="117"/>
      <c r="D115" s="118"/>
      <c r="E115" s="119"/>
      <c r="F115" s="120"/>
      <c r="G115" s="120"/>
      <c r="H115" s="115">
        <f t="shared" si="4"/>
      </c>
      <c r="I115" s="90">
        <f t="shared" si="5"/>
      </c>
      <c r="J115" s="122"/>
    </row>
    <row r="116" spans="1:10" ht="12.75">
      <c r="A116" s="113">
        <f ca="1" t="shared" si="3"/>
      </c>
      <c r="B116" s="117"/>
      <c r="C116" s="117"/>
      <c r="D116" s="118"/>
      <c r="E116" s="119"/>
      <c r="F116" s="120"/>
      <c r="G116" s="120"/>
      <c r="H116" s="115">
        <f t="shared" si="4"/>
      </c>
      <c r="I116" s="90">
        <f t="shared" si="5"/>
      </c>
      <c r="J116" s="122"/>
    </row>
    <row r="117" spans="1:10" ht="12.75">
      <c r="A117" s="113">
        <f ca="1" t="shared" si="3"/>
      </c>
      <c r="B117" s="117"/>
      <c r="C117" s="117"/>
      <c r="D117" s="118"/>
      <c r="E117" s="119"/>
      <c r="F117" s="120"/>
      <c r="G117" s="120"/>
      <c r="H117" s="115">
        <f t="shared" si="4"/>
      </c>
      <c r="I117" s="90">
        <f t="shared" si="5"/>
      </c>
      <c r="J117" s="122"/>
    </row>
    <row r="118" spans="1:10" ht="12.75">
      <c r="A118" s="113">
        <f ca="1" t="shared" si="3"/>
      </c>
      <c r="B118" s="117"/>
      <c r="C118" s="117"/>
      <c r="D118" s="118"/>
      <c r="E118" s="119"/>
      <c r="F118" s="120"/>
      <c r="G118" s="120"/>
      <c r="H118" s="115">
        <f t="shared" si="4"/>
      </c>
      <c r="I118" s="90">
        <f t="shared" si="5"/>
      </c>
      <c r="J118" s="122"/>
    </row>
    <row r="119" spans="1:10" ht="12.75">
      <c r="A119" s="113">
        <f ca="1" t="shared" si="3"/>
      </c>
      <c r="B119" s="117"/>
      <c r="C119" s="117"/>
      <c r="D119" s="118"/>
      <c r="E119" s="119"/>
      <c r="F119" s="120"/>
      <c r="G119" s="120"/>
      <c r="H119" s="115">
        <f t="shared" si="4"/>
      </c>
      <c r="I119" s="90">
        <f t="shared" si="5"/>
      </c>
      <c r="J119" s="122"/>
    </row>
    <row r="120" spans="1:10" ht="12.75">
      <c r="A120" s="113">
        <f ca="1" t="shared" si="3"/>
      </c>
      <c r="B120" s="117"/>
      <c r="C120" s="117"/>
      <c r="D120" s="118"/>
      <c r="E120" s="119"/>
      <c r="F120" s="120"/>
      <c r="G120" s="120"/>
      <c r="H120" s="115">
        <f t="shared" si="4"/>
      </c>
      <c r="I120" s="90">
        <f t="shared" si="5"/>
      </c>
      <c r="J120" s="122"/>
    </row>
    <row r="121" spans="1:10" ht="12.75">
      <c r="A121" s="113">
        <f ca="1" t="shared" si="3"/>
      </c>
      <c r="B121" s="117"/>
      <c r="C121" s="117"/>
      <c r="D121" s="118"/>
      <c r="E121" s="119"/>
      <c r="F121" s="120"/>
      <c r="G121" s="120"/>
      <c r="H121" s="115">
        <f t="shared" si="4"/>
      </c>
      <c r="I121" s="90">
        <f t="shared" si="5"/>
      </c>
      <c r="J121" s="122"/>
    </row>
    <row r="122" spans="1:10" ht="12.75">
      <c r="A122" s="113">
        <f ca="1" t="shared" si="3"/>
      </c>
      <c r="B122" s="117"/>
      <c r="C122" s="117"/>
      <c r="D122" s="118"/>
      <c r="E122" s="119"/>
      <c r="F122" s="120"/>
      <c r="G122" s="120"/>
      <c r="H122" s="115">
        <f t="shared" si="4"/>
      </c>
      <c r="I122" s="90">
        <f t="shared" si="5"/>
      </c>
      <c r="J122" s="122"/>
    </row>
    <row r="123" spans="1:10" ht="12.75">
      <c r="A123" s="113">
        <f ca="1" t="shared" si="3"/>
      </c>
      <c r="B123" s="117"/>
      <c r="C123" s="117"/>
      <c r="D123" s="118"/>
      <c r="E123" s="119"/>
      <c r="F123" s="120"/>
      <c r="G123" s="120"/>
      <c r="H123" s="115">
        <f t="shared" si="4"/>
      </c>
      <c r="I123" s="90">
        <f t="shared" si="5"/>
      </c>
      <c r="J123" s="122"/>
    </row>
    <row r="124" spans="1:10" ht="12.75">
      <c r="A124" s="113">
        <f ca="1" t="shared" si="3"/>
      </c>
      <c r="B124" s="117"/>
      <c r="C124" s="117"/>
      <c r="D124" s="118"/>
      <c r="E124" s="119"/>
      <c r="F124" s="120"/>
      <c r="G124" s="120"/>
      <c r="H124" s="115">
        <f t="shared" si="4"/>
      </c>
      <c r="I124" s="90">
        <f t="shared" si="5"/>
      </c>
      <c r="J124" s="122"/>
    </row>
    <row r="125" spans="1:10" ht="12.75">
      <c r="A125" s="113">
        <f ca="1" t="shared" si="3"/>
      </c>
      <c r="B125" s="117"/>
      <c r="C125" s="117"/>
      <c r="D125" s="118"/>
      <c r="E125" s="119"/>
      <c r="F125" s="120"/>
      <c r="G125" s="120"/>
      <c r="H125" s="115">
        <f t="shared" si="4"/>
      </c>
      <c r="I125" s="90">
        <f t="shared" si="5"/>
      </c>
      <c r="J125" s="122"/>
    </row>
    <row r="126" spans="1:10" ht="12.75">
      <c r="A126" s="113">
        <f ca="1" t="shared" si="3"/>
      </c>
      <c r="B126" s="117"/>
      <c r="C126" s="117"/>
      <c r="D126" s="118"/>
      <c r="E126" s="119"/>
      <c r="F126" s="120"/>
      <c r="G126" s="120"/>
      <c r="H126" s="115">
        <f t="shared" si="4"/>
      </c>
      <c r="I126" s="90">
        <f t="shared" si="5"/>
      </c>
      <c r="J126" s="122"/>
    </row>
    <row r="127" spans="1:10" ht="12.75">
      <c r="A127" s="113">
        <f ca="1" t="shared" si="3"/>
      </c>
      <c r="B127" s="117"/>
      <c r="C127" s="117"/>
      <c r="D127" s="118"/>
      <c r="E127" s="119"/>
      <c r="F127" s="120"/>
      <c r="G127" s="120"/>
      <c r="H127" s="115">
        <f t="shared" si="4"/>
      </c>
      <c r="I127" s="90">
        <f t="shared" si="5"/>
      </c>
      <c r="J127" s="122"/>
    </row>
    <row r="128" spans="1:10" ht="12.75">
      <c r="A128" s="113">
        <f ca="1" t="shared" si="3"/>
      </c>
      <c r="B128" s="117"/>
      <c r="C128" s="117"/>
      <c r="D128" s="118"/>
      <c r="E128" s="119"/>
      <c r="F128" s="120"/>
      <c r="G128" s="120"/>
      <c r="H128" s="115">
        <f t="shared" si="4"/>
      </c>
      <c r="I128" s="90">
        <f t="shared" si="5"/>
      </c>
      <c r="J128" s="122"/>
    </row>
    <row r="129" spans="1:10" ht="12.75">
      <c r="A129" s="113">
        <f ca="1" t="shared" si="3"/>
      </c>
      <c r="B129" s="117"/>
      <c r="C129" s="117"/>
      <c r="D129" s="118"/>
      <c r="E129" s="119"/>
      <c r="F129" s="120"/>
      <c r="G129" s="120"/>
      <c r="H129" s="115">
        <f t="shared" si="4"/>
      </c>
      <c r="I129" s="90">
        <f t="shared" si="5"/>
      </c>
      <c r="J129" s="122"/>
    </row>
    <row r="130" spans="1:10" ht="12.75">
      <c r="A130" s="113">
        <f ca="1" t="shared" si="3"/>
      </c>
      <c r="B130" s="117"/>
      <c r="C130" s="117"/>
      <c r="D130" s="118"/>
      <c r="E130" s="119"/>
      <c r="F130" s="120"/>
      <c r="G130" s="120"/>
      <c r="H130" s="115">
        <f t="shared" si="4"/>
      </c>
      <c r="I130" s="90">
        <f t="shared" si="5"/>
      </c>
      <c r="J130" s="122"/>
    </row>
    <row r="131" spans="1:10" ht="12.75">
      <c r="A131" s="113">
        <f ca="1" t="shared" si="3"/>
      </c>
      <c r="B131" s="117"/>
      <c r="C131" s="117"/>
      <c r="D131" s="118"/>
      <c r="E131" s="119"/>
      <c r="F131" s="120"/>
      <c r="G131" s="120"/>
      <c r="H131" s="115">
        <f t="shared" si="4"/>
      </c>
      <c r="I131" s="90">
        <f t="shared" si="5"/>
      </c>
      <c r="J131" s="122"/>
    </row>
    <row r="132" spans="1:10" ht="12.75">
      <c r="A132" s="113">
        <f ca="1" t="shared" si="3"/>
      </c>
      <c r="B132" s="117"/>
      <c r="C132" s="117"/>
      <c r="D132" s="118"/>
      <c r="E132" s="119"/>
      <c r="F132" s="120"/>
      <c r="G132" s="120"/>
      <c r="H132" s="115">
        <f t="shared" si="4"/>
      </c>
      <c r="I132" s="90">
        <f t="shared" si="5"/>
      </c>
      <c r="J132" s="122"/>
    </row>
    <row r="133" spans="1:10" ht="12.75">
      <c r="A133" s="113">
        <f ca="1" t="shared" si="3"/>
      </c>
      <c r="B133" s="117"/>
      <c r="C133" s="117"/>
      <c r="D133" s="118"/>
      <c r="E133" s="119"/>
      <c r="F133" s="120"/>
      <c r="G133" s="120"/>
      <c r="H133" s="115">
        <f t="shared" si="4"/>
      </c>
      <c r="I133" s="90">
        <f t="shared" si="5"/>
      </c>
      <c r="J133" s="122"/>
    </row>
    <row r="134" spans="1:10" ht="12.75">
      <c r="A134" s="113">
        <f ca="1" t="shared" si="3"/>
      </c>
      <c r="B134" s="117"/>
      <c r="C134" s="117"/>
      <c r="D134" s="118"/>
      <c r="E134" s="119"/>
      <c r="F134" s="120"/>
      <c r="G134" s="120"/>
      <c r="H134" s="115">
        <f t="shared" si="4"/>
      </c>
      <c r="I134" s="90">
        <f t="shared" si="5"/>
      </c>
      <c r="J134" s="122"/>
    </row>
    <row r="135" spans="1:10" ht="12.75">
      <c r="A135" s="113">
        <f ca="1" t="shared" si="3"/>
      </c>
      <c r="B135" s="117"/>
      <c r="C135" s="117"/>
      <c r="D135" s="118"/>
      <c r="E135" s="119"/>
      <c r="F135" s="120"/>
      <c r="G135" s="120"/>
      <c r="H135" s="115">
        <f t="shared" si="4"/>
      </c>
      <c r="I135" s="90">
        <f t="shared" si="5"/>
      </c>
      <c r="J135" s="122"/>
    </row>
    <row r="136" spans="1:10" ht="12.75">
      <c r="A136" s="113">
        <f ca="1" t="shared" si="3"/>
      </c>
      <c r="B136" s="117"/>
      <c r="C136" s="117"/>
      <c r="D136" s="118"/>
      <c r="E136" s="119"/>
      <c r="F136" s="120"/>
      <c r="G136" s="120"/>
      <c r="H136" s="115">
        <f t="shared" si="4"/>
      </c>
      <c r="I136" s="90">
        <f t="shared" si="5"/>
      </c>
      <c r="J136" s="122"/>
    </row>
    <row r="137" spans="1:10" ht="12.75">
      <c r="A137" s="113">
        <f ca="1" t="shared" si="3"/>
      </c>
      <c r="B137" s="117"/>
      <c r="C137" s="117"/>
      <c r="D137" s="118"/>
      <c r="E137" s="119"/>
      <c r="F137" s="120"/>
      <c r="G137" s="120"/>
      <c r="H137" s="115">
        <f t="shared" si="4"/>
      </c>
      <c r="I137" s="90">
        <f t="shared" si="5"/>
      </c>
      <c r="J137" s="122"/>
    </row>
    <row r="138" spans="1:10" ht="12.75">
      <c r="A138" s="113">
        <f ca="1" t="shared" si="3"/>
      </c>
      <c r="B138" s="117"/>
      <c r="C138" s="117"/>
      <c r="D138" s="118"/>
      <c r="E138" s="119"/>
      <c r="F138" s="120"/>
      <c r="G138" s="120"/>
      <c r="H138" s="115">
        <f t="shared" si="4"/>
      </c>
      <c r="I138" s="90">
        <f t="shared" si="5"/>
      </c>
      <c r="J138" s="122"/>
    </row>
    <row r="139" spans="1:10" ht="12.75">
      <c r="A139" s="113">
        <f ca="1" t="shared" si="3"/>
      </c>
      <c r="B139" s="117"/>
      <c r="C139" s="117"/>
      <c r="D139" s="118"/>
      <c r="E139" s="119"/>
      <c r="F139" s="120"/>
      <c r="G139" s="120"/>
      <c r="H139" s="115">
        <f t="shared" si="4"/>
      </c>
      <c r="I139" s="90">
        <f t="shared" si="5"/>
      </c>
      <c r="J139" s="122"/>
    </row>
    <row r="140" spans="1:10" ht="12.75">
      <c r="A140" s="113">
        <f ca="1" t="shared" si="3"/>
      </c>
      <c r="B140" s="117"/>
      <c r="C140" s="117"/>
      <c r="D140" s="118"/>
      <c r="E140" s="119"/>
      <c r="F140" s="120"/>
      <c r="G140" s="120"/>
      <c r="H140" s="115">
        <f t="shared" si="4"/>
      </c>
      <c r="I140" s="90">
        <f t="shared" si="5"/>
      </c>
      <c r="J140" s="122"/>
    </row>
    <row r="141" spans="1:10" ht="12.75">
      <c r="A141" s="113">
        <f ca="1" t="shared" si="3"/>
      </c>
      <c r="B141" s="117"/>
      <c r="C141" s="117"/>
      <c r="D141" s="118"/>
      <c r="E141" s="119"/>
      <c r="F141" s="120"/>
      <c r="G141" s="120"/>
      <c r="H141" s="115">
        <f t="shared" si="4"/>
      </c>
      <c r="I141" s="90">
        <f t="shared" si="5"/>
      </c>
      <c r="J141" s="122"/>
    </row>
    <row r="142" spans="1:10" ht="12.75">
      <c r="A142" s="113">
        <f ca="1" t="shared" si="3"/>
      </c>
      <c r="B142" s="117"/>
      <c r="C142" s="117"/>
      <c r="D142" s="118"/>
      <c r="E142" s="119"/>
      <c r="F142" s="120"/>
      <c r="G142" s="120"/>
      <c r="H142" s="115">
        <f t="shared" si="4"/>
      </c>
      <c r="I142" s="90">
        <f t="shared" si="5"/>
      </c>
      <c r="J142" s="122"/>
    </row>
    <row r="143" spans="1:10" ht="12.75">
      <c r="A143" s="113">
        <f ca="1" t="shared" si="3"/>
      </c>
      <c r="B143" s="117"/>
      <c r="C143" s="117"/>
      <c r="D143" s="118"/>
      <c r="E143" s="119"/>
      <c r="F143" s="120"/>
      <c r="G143" s="120"/>
      <c r="H143" s="115">
        <f t="shared" si="4"/>
      </c>
      <c r="I143" s="90">
        <f t="shared" si="5"/>
      </c>
      <c r="J143" s="122"/>
    </row>
    <row r="144" spans="1:10" ht="12.75">
      <c r="A144" s="113">
        <f ca="1" t="shared" si="3"/>
      </c>
      <c r="B144" s="117"/>
      <c r="C144" s="117"/>
      <c r="D144" s="118"/>
      <c r="E144" s="119"/>
      <c r="F144" s="120"/>
      <c r="G144" s="120"/>
      <c r="H144" s="115">
        <f t="shared" si="4"/>
      </c>
      <c r="I144" s="90">
        <f t="shared" si="5"/>
      </c>
      <c r="J144" s="122"/>
    </row>
    <row r="145" spans="1:10" ht="12.75">
      <c r="A145" s="113">
        <f aca="true" ca="1" t="shared" si="6" ref="A145:A197">+IF(NOT(ISBLANK(INDIRECT("e"&amp;ROW()))),MAX(INDIRECT("a$16:A"&amp;ROW()-1))+1,"")</f>
      </c>
      <c r="B145" s="117"/>
      <c r="C145" s="117"/>
      <c r="D145" s="118"/>
      <c r="E145" s="119"/>
      <c r="F145" s="120"/>
      <c r="G145" s="120"/>
      <c r="H145" s="115">
        <f aca="true" t="shared" si="7" ref="H145:H197">+IF(AND(F145="",G145=""),"",ROUND(F145*G145,2))</f>
      </c>
      <c r="I145" s="90">
        <f aca="true" t="shared" si="8" ref="I145:I197">IF(E145&lt;&gt;"","C","")</f>
      </c>
      <c r="J145" s="122"/>
    </row>
    <row r="146" spans="1:10" ht="12.75">
      <c r="A146" s="113">
        <f ca="1" t="shared" si="6"/>
      </c>
      <c r="B146" s="117"/>
      <c r="C146" s="117"/>
      <c r="D146" s="118"/>
      <c r="E146" s="119"/>
      <c r="F146" s="120"/>
      <c r="G146" s="120"/>
      <c r="H146" s="115">
        <f t="shared" si="7"/>
      </c>
      <c r="I146" s="90">
        <f t="shared" si="8"/>
      </c>
      <c r="J146" s="122"/>
    </row>
    <row r="147" spans="1:10" ht="12.75">
      <c r="A147" s="113">
        <f ca="1" t="shared" si="6"/>
      </c>
      <c r="B147" s="117"/>
      <c r="C147" s="117"/>
      <c r="D147" s="118"/>
      <c r="E147" s="119"/>
      <c r="F147" s="120"/>
      <c r="G147" s="120"/>
      <c r="H147" s="115">
        <f t="shared" si="7"/>
      </c>
      <c r="I147" s="90">
        <f t="shared" si="8"/>
      </c>
      <c r="J147" s="122"/>
    </row>
    <row r="148" spans="1:10" ht="12.75">
      <c r="A148" s="113">
        <f ca="1" t="shared" si="6"/>
      </c>
      <c r="B148" s="117"/>
      <c r="C148" s="117"/>
      <c r="D148" s="118"/>
      <c r="E148" s="119"/>
      <c r="F148" s="120"/>
      <c r="G148" s="120"/>
      <c r="H148" s="115">
        <f t="shared" si="7"/>
      </c>
      <c r="I148" s="90">
        <f t="shared" si="8"/>
      </c>
      <c r="J148" s="122"/>
    </row>
    <row r="149" spans="1:10" ht="12.75">
      <c r="A149" s="113">
        <f ca="1" t="shared" si="6"/>
      </c>
      <c r="B149" s="117"/>
      <c r="C149" s="117"/>
      <c r="D149" s="118"/>
      <c r="E149" s="119"/>
      <c r="F149" s="120"/>
      <c r="G149" s="120"/>
      <c r="H149" s="115">
        <f t="shared" si="7"/>
      </c>
      <c r="I149" s="90">
        <f t="shared" si="8"/>
      </c>
      <c r="J149" s="122"/>
    </row>
    <row r="150" spans="1:10" ht="12.75">
      <c r="A150" s="113">
        <f ca="1" t="shared" si="6"/>
      </c>
      <c r="B150" s="117"/>
      <c r="C150" s="117"/>
      <c r="D150" s="118"/>
      <c r="E150" s="119"/>
      <c r="F150" s="120"/>
      <c r="G150" s="120"/>
      <c r="H150" s="115">
        <f t="shared" si="7"/>
      </c>
      <c r="I150" s="90">
        <f t="shared" si="8"/>
      </c>
      <c r="J150" s="122"/>
    </row>
    <row r="151" spans="1:10" ht="12.75">
      <c r="A151" s="113">
        <f ca="1" t="shared" si="6"/>
      </c>
      <c r="B151" s="117"/>
      <c r="C151" s="117"/>
      <c r="D151" s="118"/>
      <c r="E151" s="119"/>
      <c r="F151" s="120"/>
      <c r="G151" s="120"/>
      <c r="H151" s="115">
        <f t="shared" si="7"/>
      </c>
      <c r="I151" s="90">
        <f t="shared" si="8"/>
      </c>
      <c r="J151" s="122"/>
    </row>
    <row r="152" spans="1:10" ht="12.75">
      <c r="A152" s="113">
        <f ca="1" t="shared" si="6"/>
      </c>
      <c r="B152" s="117"/>
      <c r="C152" s="117"/>
      <c r="D152" s="118"/>
      <c r="E152" s="119"/>
      <c r="F152" s="120"/>
      <c r="G152" s="120"/>
      <c r="H152" s="115">
        <f t="shared" si="7"/>
      </c>
      <c r="I152" s="90">
        <f t="shared" si="8"/>
      </c>
      <c r="J152" s="122"/>
    </row>
    <row r="153" spans="1:10" ht="12.75">
      <c r="A153" s="113">
        <f ca="1" t="shared" si="6"/>
      </c>
      <c r="B153" s="117"/>
      <c r="C153" s="117"/>
      <c r="D153" s="118"/>
      <c r="E153" s="119"/>
      <c r="F153" s="120"/>
      <c r="G153" s="120"/>
      <c r="H153" s="115">
        <f t="shared" si="7"/>
      </c>
      <c r="I153" s="90">
        <f t="shared" si="8"/>
      </c>
      <c r="J153" s="122"/>
    </row>
    <row r="154" spans="1:10" ht="12.75">
      <c r="A154" s="113">
        <f ca="1" t="shared" si="6"/>
      </c>
      <c r="B154" s="117"/>
      <c r="C154" s="117"/>
      <c r="D154" s="118"/>
      <c r="E154" s="119"/>
      <c r="F154" s="120"/>
      <c r="G154" s="120"/>
      <c r="H154" s="115">
        <f t="shared" si="7"/>
      </c>
      <c r="I154" s="90">
        <f t="shared" si="8"/>
      </c>
      <c r="J154" s="122"/>
    </row>
    <row r="155" spans="1:10" ht="12.75">
      <c r="A155" s="113">
        <f ca="1" t="shared" si="6"/>
      </c>
      <c r="B155" s="117"/>
      <c r="C155" s="117"/>
      <c r="D155" s="118"/>
      <c r="E155" s="119"/>
      <c r="F155" s="120"/>
      <c r="G155" s="120"/>
      <c r="H155" s="115">
        <f t="shared" si="7"/>
      </c>
      <c r="I155" s="90">
        <f t="shared" si="8"/>
      </c>
      <c r="J155" s="122"/>
    </row>
    <row r="156" spans="1:10" ht="12.75">
      <c r="A156" s="113">
        <f ca="1" t="shared" si="6"/>
      </c>
      <c r="B156" s="117"/>
      <c r="C156" s="117"/>
      <c r="D156" s="118"/>
      <c r="E156" s="119"/>
      <c r="F156" s="120"/>
      <c r="G156" s="120"/>
      <c r="H156" s="115">
        <f t="shared" si="7"/>
      </c>
      <c r="I156" s="90">
        <f t="shared" si="8"/>
      </c>
      <c r="J156" s="122"/>
    </row>
    <row r="157" spans="1:10" ht="12.75">
      <c r="A157" s="113">
        <f ca="1" t="shared" si="6"/>
      </c>
      <c r="B157" s="117"/>
      <c r="C157" s="117"/>
      <c r="D157" s="118"/>
      <c r="E157" s="119"/>
      <c r="F157" s="120"/>
      <c r="G157" s="120"/>
      <c r="H157" s="115">
        <f t="shared" si="7"/>
      </c>
      <c r="I157" s="90">
        <f t="shared" si="8"/>
      </c>
      <c r="J157" s="122"/>
    </row>
    <row r="158" spans="1:10" ht="12.75">
      <c r="A158" s="113">
        <f ca="1" t="shared" si="6"/>
      </c>
      <c r="B158" s="117"/>
      <c r="C158" s="117"/>
      <c r="D158" s="118"/>
      <c r="E158" s="119"/>
      <c r="F158" s="120"/>
      <c r="G158" s="120"/>
      <c r="H158" s="115">
        <f t="shared" si="7"/>
      </c>
      <c r="I158" s="90">
        <f t="shared" si="8"/>
      </c>
      <c r="J158" s="122"/>
    </row>
    <row r="159" spans="1:10" ht="12.75">
      <c r="A159" s="113">
        <f ca="1" t="shared" si="6"/>
      </c>
      <c r="B159" s="117"/>
      <c r="C159" s="117"/>
      <c r="D159" s="118"/>
      <c r="E159" s="119"/>
      <c r="F159" s="120"/>
      <c r="G159" s="120"/>
      <c r="H159" s="115">
        <f t="shared" si="7"/>
      </c>
      <c r="I159" s="90">
        <f t="shared" si="8"/>
      </c>
      <c r="J159" s="122"/>
    </row>
    <row r="160" spans="1:10" ht="12.75">
      <c r="A160" s="113">
        <f ca="1" t="shared" si="6"/>
      </c>
      <c r="B160" s="117"/>
      <c r="C160" s="117"/>
      <c r="D160" s="118"/>
      <c r="E160" s="119"/>
      <c r="F160" s="120"/>
      <c r="G160" s="120"/>
      <c r="H160" s="115">
        <f t="shared" si="7"/>
      </c>
      <c r="I160" s="90">
        <f t="shared" si="8"/>
      </c>
      <c r="J160" s="122"/>
    </row>
    <row r="161" spans="1:10" ht="12.75">
      <c r="A161" s="113">
        <f ca="1" t="shared" si="6"/>
      </c>
      <c r="B161" s="117"/>
      <c r="C161" s="117"/>
      <c r="D161" s="118"/>
      <c r="E161" s="119"/>
      <c r="F161" s="120"/>
      <c r="G161" s="120"/>
      <c r="H161" s="115">
        <f t="shared" si="7"/>
      </c>
      <c r="I161" s="90">
        <f t="shared" si="8"/>
      </c>
      <c r="J161" s="122"/>
    </row>
    <row r="162" spans="1:10" ht="12.75">
      <c r="A162" s="113">
        <f ca="1" t="shared" si="6"/>
      </c>
      <c r="B162" s="117"/>
      <c r="C162" s="117"/>
      <c r="D162" s="118"/>
      <c r="E162" s="119"/>
      <c r="F162" s="120"/>
      <c r="G162" s="120"/>
      <c r="H162" s="115">
        <f t="shared" si="7"/>
      </c>
      <c r="I162" s="90">
        <f t="shared" si="8"/>
      </c>
      <c r="J162" s="122"/>
    </row>
    <row r="163" spans="1:10" ht="12.75">
      <c r="A163" s="113">
        <f ca="1" t="shared" si="6"/>
      </c>
      <c r="B163" s="117"/>
      <c r="C163" s="117"/>
      <c r="D163" s="118"/>
      <c r="E163" s="119"/>
      <c r="F163" s="120"/>
      <c r="G163" s="120"/>
      <c r="H163" s="115">
        <f t="shared" si="7"/>
      </c>
      <c r="I163" s="90">
        <f t="shared" si="8"/>
      </c>
      <c r="J163" s="122"/>
    </row>
    <row r="164" spans="1:10" ht="12.75">
      <c r="A164" s="113">
        <f ca="1" t="shared" si="6"/>
      </c>
      <c r="B164" s="117"/>
      <c r="C164" s="117"/>
      <c r="D164" s="118"/>
      <c r="E164" s="119"/>
      <c r="F164" s="120"/>
      <c r="G164" s="120"/>
      <c r="H164" s="115">
        <f t="shared" si="7"/>
      </c>
      <c r="I164" s="90">
        <f t="shared" si="8"/>
      </c>
      <c r="J164" s="122"/>
    </row>
    <row r="165" spans="1:10" ht="12.75">
      <c r="A165" s="113">
        <f ca="1" t="shared" si="6"/>
      </c>
      <c r="B165" s="117"/>
      <c r="C165" s="117"/>
      <c r="D165" s="118"/>
      <c r="E165" s="119"/>
      <c r="F165" s="120"/>
      <c r="G165" s="120"/>
      <c r="H165" s="115">
        <f t="shared" si="7"/>
      </c>
      <c r="I165" s="90">
        <f t="shared" si="8"/>
      </c>
      <c r="J165" s="122"/>
    </row>
    <row r="166" spans="1:10" ht="12.75">
      <c r="A166" s="113">
        <f ca="1" t="shared" si="6"/>
      </c>
      <c r="B166" s="117"/>
      <c r="C166" s="117"/>
      <c r="D166" s="118"/>
      <c r="E166" s="119"/>
      <c r="F166" s="120"/>
      <c r="G166" s="120"/>
      <c r="H166" s="115">
        <f t="shared" si="7"/>
      </c>
      <c r="I166" s="90">
        <f t="shared" si="8"/>
      </c>
      <c r="J166" s="122"/>
    </row>
    <row r="167" spans="1:10" ht="12.75">
      <c r="A167" s="113">
        <f ca="1" t="shared" si="6"/>
      </c>
      <c r="B167" s="117"/>
      <c r="C167" s="117"/>
      <c r="D167" s="118"/>
      <c r="E167" s="119"/>
      <c r="F167" s="120"/>
      <c r="G167" s="120"/>
      <c r="H167" s="115">
        <f t="shared" si="7"/>
      </c>
      <c r="I167" s="90">
        <f t="shared" si="8"/>
      </c>
      <c r="J167" s="122"/>
    </row>
    <row r="168" spans="1:10" ht="12.75">
      <c r="A168" s="113">
        <f ca="1" t="shared" si="6"/>
      </c>
      <c r="B168" s="117"/>
      <c r="C168" s="117"/>
      <c r="D168" s="118"/>
      <c r="E168" s="119"/>
      <c r="F168" s="120"/>
      <c r="G168" s="120"/>
      <c r="H168" s="115">
        <f t="shared" si="7"/>
      </c>
      <c r="I168" s="90">
        <f t="shared" si="8"/>
      </c>
      <c r="J168" s="122"/>
    </row>
    <row r="169" spans="1:10" ht="12.75">
      <c r="A169" s="113">
        <f ca="1" t="shared" si="6"/>
      </c>
      <c r="B169" s="117"/>
      <c r="C169" s="117"/>
      <c r="D169" s="118"/>
      <c r="E169" s="119"/>
      <c r="F169" s="120"/>
      <c r="G169" s="120"/>
      <c r="H169" s="115">
        <f t="shared" si="7"/>
      </c>
      <c r="I169" s="90">
        <f t="shared" si="8"/>
      </c>
      <c r="J169" s="122"/>
    </row>
    <row r="170" spans="1:10" ht="12.75">
      <c r="A170" s="113">
        <f ca="1" t="shared" si="6"/>
      </c>
      <c r="B170" s="117"/>
      <c r="C170" s="117"/>
      <c r="D170" s="118"/>
      <c r="E170" s="119"/>
      <c r="F170" s="120"/>
      <c r="G170" s="120"/>
      <c r="H170" s="115">
        <f t="shared" si="7"/>
      </c>
      <c r="I170" s="90">
        <f t="shared" si="8"/>
      </c>
      <c r="J170" s="122"/>
    </row>
    <row r="171" spans="1:10" ht="12.75">
      <c r="A171" s="113">
        <f ca="1" t="shared" si="6"/>
      </c>
      <c r="B171" s="117"/>
      <c r="C171" s="117"/>
      <c r="D171" s="118"/>
      <c r="E171" s="119"/>
      <c r="F171" s="120"/>
      <c r="G171" s="120"/>
      <c r="H171" s="115">
        <f t="shared" si="7"/>
      </c>
      <c r="I171" s="90">
        <f t="shared" si="8"/>
      </c>
      <c r="J171" s="122"/>
    </row>
    <row r="172" spans="1:10" ht="12.75">
      <c r="A172" s="113">
        <f ca="1" t="shared" si="6"/>
      </c>
      <c r="B172" s="117"/>
      <c r="C172" s="117"/>
      <c r="D172" s="118"/>
      <c r="E172" s="119"/>
      <c r="F172" s="120"/>
      <c r="G172" s="120"/>
      <c r="H172" s="115">
        <f t="shared" si="7"/>
      </c>
      <c r="I172" s="90">
        <f t="shared" si="8"/>
      </c>
      <c r="J172" s="122"/>
    </row>
    <row r="173" spans="1:10" ht="12.75">
      <c r="A173" s="113">
        <f ca="1" t="shared" si="6"/>
      </c>
      <c r="B173" s="117"/>
      <c r="C173" s="117"/>
      <c r="D173" s="118"/>
      <c r="E173" s="119"/>
      <c r="F173" s="120"/>
      <c r="G173" s="120"/>
      <c r="H173" s="115">
        <f t="shared" si="7"/>
      </c>
      <c r="I173" s="90">
        <f t="shared" si="8"/>
      </c>
      <c r="J173" s="122"/>
    </row>
    <row r="174" spans="1:10" ht="12.75">
      <c r="A174" s="113">
        <f ca="1" t="shared" si="6"/>
      </c>
      <c r="B174" s="117"/>
      <c r="C174" s="117"/>
      <c r="D174" s="118"/>
      <c r="E174" s="119"/>
      <c r="F174" s="120"/>
      <c r="G174" s="120"/>
      <c r="H174" s="115">
        <f t="shared" si="7"/>
      </c>
      <c r="I174" s="90">
        <f t="shared" si="8"/>
      </c>
      <c r="J174" s="122"/>
    </row>
    <row r="175" spans="1:10" ht="12.75">
      <c r="A175" s="113">
        <f ca="1" t="shared" si="6"/>
      </c>
      <c r="B175" s="117"/>
      <c r="C175" s="117"/>
      <c r="D175" s="118"/>
      <c r="E175" s="119"/>
      <c r="F175" s="120"/>
      <c r="G175" s="120"/>
      <c r="H175" s="115">
        <f t="shared" si="7"/>
      </c>
      <c r="I175" s="90">
        <f t="shared" si="8"/>
      </c>
      <c r="J175" s="122"/>
    </row>
    <row r="176" spans="1:10" ht="12.75">
      <c r="A176" s="113">
        <f ca="1" t="shared" si="6"/>
      </c>
      <c r="B176" s="117"/>
      <c r="C176" s="117"/>
      <c r="D176" s="118"/>
      <c r="E176" s="119"/>
      <c r="F176" s="120"/>
      <c r="G176" s="120"/>
      <c r="H176" s="115">
        <f t="shared" si="7"/>
      </c>
      <c r="I176" s="90">
        <f t="shared" si="8"/>
      </c>
      <c r="J176" s="122"/>
    </row>
    <row r="177" spans="1:10" ht="12.75">
      <c r="A177" s="113">
        <f ca="1" t="shared" si="6"/>
      </c>
      <c r="B177" s="117"/>
      <c r="C177" s="117"/>
      <c r="D177" s="118"/>
      <c r="E177" s="119"/>
      <c r="F177" s="120"/>
      <c r="G177" s="120"/>
      <c r="H177" s="115">
        <f t="shared" si="7"/>
      </c>
      <c r="I177" s="90">
        <f t="shared" si="8"/>
      </c>
      <c r="J177" s="122"/>
    </row>
    <row r="178" spans="1:10" ht="12.75">
      <c r="A178" s="113">
        <f ca="1" t="shared" si="6"/>
      </c>
      <c r="B178" s="117"/>
      <c r="C178" s="117"/>
      <c r="D178" s="118"/>
      <c r="E178" s="119"/>
      <c r="F178" s="120"/>
      <c r="G178" s="120"/>
      <c r="H178" s="115">
        <f t="shared" si="7"/>
      </c>
      <c r="I178" s="90">
        <f t="shared" si="8"/>
      </c>
      <c r="J178" s="122"/>
    </row>
    <row r="179" spans="1:10" ht="12.75">
      <c r="A179" s="113">
        <f ca="1" t="shared" si="6"/>
      </c>
      <c r="B179" s="117"/>
      <c r="C179" s="117"/>
      <c r="D179" s="118"/>
      <c r="E179" s="119"/>
      <c r="F179" s="120"/>
      <c r="G179" s="120"/>
      <c r="H179" s="115">
        <f t="shared" si="7"/>
      </c>
      <c r="I179" s="90">
        <f t="shared" si="8"/>
      </c>
      <c r="J179" s="122"/>
    </row>
    <row r="180" spans="1:10" ht="12.75">
      <c r="A180" s="113">
        <f ca="1" t="shared" si="6"/>
      </c>
      <c r="B180" s="117"/>
      <c r="C180" s="117"/>
      <c r="D180" s="118"/>
      <c r="E180" s="119"/>
      <c r="F180" s="120"/>
      <c r="G180" s="120"/>
      <c r="H180" s="115">
        <f t="shared" si="7"/>
      </c>
      <c r="I180" s="90">
        <f t="shared" si="8"/>
      </c>
      <c r="J180" s="122"/>
    </row>
    <row r="181" spans="1:10" ht="12.75">
      <c r="A181" s="113">
        <f ca="1" t="shared" si="6"/>
      </c>
      <c r="B181" s="117"/>
      <c r="C181" s="117"/>
      <c r="D181" s="118"/>
      <c r="E181" s="119"/>
      <c r="F181" s="120"/>
      <c r="G181" s="120"/>
      <c r="H181" s="115">
        <f t="shared" si="7"/>
      </c>
      <c r="I181" s="90">
        <f t="shared" si="8"/>
      </c>
      <c r="J181" s="122"/>
    </row>
    <row r="182" spans="1:10" ht="12.75">
      <c r="A182" s="113">
        <f ca="1" t="shared" si="6"/>
      </c>
      <c r="B182" s="117"/>
      <c r="C182" s="117"/>
      <c r="D182" s="118"/>
      <c r="E182" s="119"/>
      <c r="F182" s="120"/>
      <c r="G182" s="120"/>
      <c r="H182" s="115">
        <f t="shared" si="7"/>
      </c>
      <c r="I182" s="90">
        <f t="shared" si="8"/>
      </c>
      <c r="J182" s="122"/>
    </row>
    <row r="183" spans="1:10" ht="12.75">
      <c r="A183" s="113">
        <f ca="1" t="shared" si="6"/>
      </c>
      <c r="B183" s="117"/>
      <c r="C183" s="117"/>
      <c r="D183" s="118"/>
      <c r="E183" s="119"/>
      <c r="F183" s="120"/>
      <c r="G183" s="120"/>
      <c r="H183" s="115">
        <f t="shared" si="7"/>
      </c>
      <c r="I183" s="90">
        <f t="shared" si="8"/>
      </c>
      <c r="J183" s="122"/>
    </row>
    <row r="184" spans="1:10" ht="12.75">
      <c r="A184" s="113">
        <f ca="1" t="shared" si="6"/>
      </c>
      <c r="B184" s="117"/>
      <c r="C184" s="117"/>
      <c r="D184" s="118"/>
      <c r="E184" s="119"/>
      <c r="F184" s="120"/>
      <c r="G184" s="120"/>
      <c r="H184" s="115">
        <f t="shared" si="7"/>
      </c>
      <c r="I184" s="90">
        <f t="shared" si="8"/>
      </c>
      <c r="J184" s="122"/>
    </row>
    <row r="185" spans="1:10" ht="12.75">
      <c r="A185" s="113">
        <f ca="1" t="shared" si="6"/>
      </c>
      <c r="B185" s="117"/>
      <c r="C185" s="117"/>
      <c r="D185" s="118"/>
      <c r="E185" s="119"/>
      <c r="F185" s="120"/>
      <c r="G185" s="120"/>
      <c r="H185" s="115">
        <f t="shared" si="7"/>
      </c>
      <c r="I185" s="90">
        <f t="shared" si="8"/>
      </c>
      <c r="J185" s="122"/>
    </row>
    <row r="186" spans="1:10" ht="12.75">
      <c r="A186" s="113">
        <f ca="1" t="shared" si="6"/>
      </c>
      <c r="B186" s="117"/>
      <c r="C186" s="117"/>
      <c r="D186" s="118"/>
      <c r="E186" s="119"/>
      <c r="F186" s="120"/>
      <c r="G186" s="120"/>
      <c r="H186" s="115">
        <f t="shared" si="7"/>
      </c>
      <c r="I186" s="90">
        <f t="shared" si="8"/>
      </c>
      <c r="J186" s="122"/>
    </row>
    <row r="187" spans="1:10" ht="12.75">
      <c r="A187" s="113">
        <f ca="1" t="shared" si="6"/>
      </c>
      <c r="B187" s="117"/>
      <c r="C187" s="117"/>
      <c r="D187" s="118"/>
      <c r="E187" s="119"/>
      <c r="F187" s="120"/>
      <c r="G187" s="120"/>
      <c r="H187" s="115">
        <f t="shared" si="7"/>
      </c>
      <c r="I187" s="90">
        <f t="shared" si="8"/>
      </c>
      <c r="J187" s="122"/>
    </row>
    <row r="188" spans="1:10" ht="12.75">
      <c r="A188" s="113">
        <f ca="1" t="shared" si="6"/>
      </c>
      <c r="B188" s="117"/>
      <c r="C188" s="117"/>
      <c r="D188" s="118"/>
      <c r="E188" s="119"/>
      <c r="F188" s="120"/>
      <c r="G188" s="120"/>
      <c r="H188" s="115">
        <f t="shared" si="7"/>
      </c>
      <c r="I188" s="90">
        <f t="shared" si="8"/>
      </c>
      <c r="J188" s="122"/>
    </row>
    <row r="189" spans="1:10" ht="12.75">
      <c r="A189" s="113">
        <f ca="1" t="shared" si="6"/>
      </c>
      <c r="B189" s="117"/>
      <c r="C189" s="117"/>
      <c r="D189" s="118"/>
      <c r="E189" s="119"/>
      <c r="F189" s="120"/>
      <c r="G189" s="120"/>
      <c r="H189" s="115">
        <f t="shared" si="7"/>
      </c>
      <c r="I189" s="90">
        <f t="shared" si="8"/>
      </c>
      <c r="J189" s="122"/>
    </row>
    <row r="190" spans="1:10" ht="12.75">
      <c r="A190" s="113">
        <f ca="1" t="shared" si="6"/>
      </c>
      <c r="B190" s="117"/>
      <c r="C190" s="117"/>
      <c r="D190" s="118"/>
      <c r="E190" s="119"/>
      <c r="F190" s="120"/>
      <c r="G190" s="120"/>
      <c r="H190" s="115">
        <f t="shared" si="7"/>
      </c>
      <c r="I190" s="90">
        <f t="shared" si="8"/>
      </c>
      <c r="J190" s="122"/>
    </row>
    <row r="191" spans="1:10" ht="12.75">
      <c r="A191" s="113">
        <f ca="1" t="shared" si="6"/>
      </c>
      <c r="B191" s="117"/>
      <c r="C191" s="117"/>
      <c r="D191" s="118"/>
      <c r="E191" s="119"/>
      <c r="F191" s="120"/>
      <c r="G191" s="120"/>
      <c r="H191" s="115">
        <f t="shared" si="7"/>
      </c>
      <c r="I191" s="90">
        <f t="shared" si="8"/>
      </c>
      <c r="J191" s="122"/>
    </row>
    <row r="192" spans="1:10" ht="12.75">
      <c r="A192" s="113">
        <f ca="1" t="shared" si="6"/>
      </c>
      <c r="B192" s="117"/>
      <c r="C192" s="117"/>
      <c r="D192" s="118"/>
      <c r="E192" s="119"/>
      <c r="F192" s="120"/>
      <c r="G192" s="120"/>
      <c r="H192" s="115">
        <f t="shared" si="7"/>
      </c>
      <c r="I192" s="90">
        <f t="shared" si="8"/>
      </c>
      <c r="J192" s="122"/>
    </row>
    <row r="193" spans="1:10" ht="12.75">
      <c r="A193" s="113">
        <f ca="1" t="shared" si="6"/>
      </c>
      <c r="B193" s="117"/>
      <c r="C193" s="117"/>
      <c r="D193" s="118"/>
      <c r="E193" s="119"/>
      <c r="F193" s="120"/>
      <c r="G193" s="120"/>
      <c r="H193" s="115">
        <f t="shared" si="7"/>
      </c>
      <c r="I193" s="90">
        <f t="shared" si="8"/>
      </c>
      <c r="J193" s="122"/>
    </row>
    <row r="194" spans="1:10" ht="12.75">
      <c r="A194" s="113">
        <f ca="1" t="shared" si="6"/>
      </c>
      <c r="B194" s="117"/>
      <c r="C194" s="117"/>
      <c r="D194" s="118"/>
      <c r="E194" s="119"/>
      <c r="F194" s="120"/>
      <c r="G194" s="120"/>
      <c r="H194" s="115">
        <f t="shared" si="7"/>
      </c>
      <c r="I194" s="90">
        <f t="shared" si="8"/>
      </c>
      <c r="J194" s="122"/>
    </row>
    <row r="195" spans="1:10" ht="12.75">
      <c r="A195" s="113">
        <f ca="1" t="shared" si="6"/>
      </c>
      <c r="B195" s="117"/>
      <c r="C195" s="117"/>
      <c r="D195" s="118"/>
      <c r="E195" s="119"/>
      <c r="F195" s="120"/>
      <c r="G195" s="120"/>
      <c r="H195" s="115">
        <f t="shared" si="7"/>
      </c>
      <c r="I195" s="90">
        <f t="shared" si="8"/>
      </c>
      <c r="J195" s="122"/>
    </row>
    <row r="196" spans="1:10" ht="12.75">
      <c r="A196" s="113">
        <f ca="1" t="shared" si="6"/>
      </c>
      <c r="B196" s="117"/>
      <c r="C196" s="117"/>
      <c r="D196" s="118"/>
      <c r="E196" s="119"/>
      <c r="F196" s="120"/>
      <c r="G196" s="120"/>
      <c r="H196" s="115">
        <f t="shared" si="7"/>
      </c>
      <c r="I196" s="90">
        <f t="shared" si="8"/>
      </c>
      <c r="J196" s="122"/>
    </row>
    <row r="197" spans="1:10" ht="12.75">
      <c r="A197" s="113">
        <f ca="1" t="shared" si="6"/>
      </c>
      <c r="B197" s="117"/>
      <c r="C197" s="117"/>
      <c r="D197" s="118"/>
      <c r="E197" s="119"/>
      <c r="F197" s="120"/>
      <c r="G197" s="120"/>
      <c r="H197" s="115">
        <f t="shared" si="7"/>
      </c>
      <c r="I197" s="90">
        <f t="shared" si="8"/>
      </c>
      <c r="J197" s="122"/>
    </row>
  </sheetData>
  <sheetProtection password="CC3D" sheet="1"/>
  <mergeCells count="2">
    <mergeCell ref="A1:J1"/>
    <mergeCell ref="D8:G8"/>
  </mergeCells>
  <conditionalFormatting sqref="E2:E3 B16:C197 J16:J197 E16:E197">
    <cfRule type="cellIs" priority="74" dxfId="0" operator="notEqual" stopIfTrue="1">
      <formula>""</formula>
    </cfRule>
  </conditionalFormatting>
  <conditionalFormatting sqref="D16:D197">
    <cfRule type="cellIs" priority="10" dxfId="0" operator="notEqual" stopIfTrue="1">
      <formula>""</formula>
    </cfRule>
  </conditionalFormatting>
  <conditionalFormatting sqref="H6">
    <cfRule type="cellIs" priority="2" dxfId="6" operator="equal" stopIfTrue="1">
      <formula>0</formula>
    </cfRule>
    <cfRule type="cellIs" priority="3" dxfId="5" operator="lessThan" stopIfTrue="1">
      <formula>$H$8</formula>
    </cfRule>
    <cfRule type="cellIs" priority="4" dxfId="4" operator="greaterThanOrEqual" stopIfTrue="1">
      <formula>$H$8</formula>
    </cfRule>
  </conditionalFormatting>
  <conditionalFormatting sqref="F16:G197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" error="Importo con solo 2 (due) posizioni decimali!!!" sqref="F16:G65536">
      <formula1>F16=ROUND(F16,2)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8"/>
  <sheetViews>
    <sheetView zoomScalePageLayoutView="0" workbookViewId="0" topLeftCell="A1">
      <selection activeCell="G15" sqref="G15"/>
    </sheetView>
  </sheetViews>
  <sheetFormatPr defaultColWidth="11.421875" defaultRowHeight="12.75"/>
  <cols>
    <col min="1" max="1" width="5.57421875" style="26" customWidth="1"/>
    <col min="2" max="2" width="13.00390625" style="1" customWidth="1"/>
    <col min="3" max="3" width="2.140625" style="11" bestFit="1" customWidth="1"/>
    <col min="4" max="4" width="57.7109375" style="1" customWidth="1"/>
    <col min="5" max="5" width="16.7109375" style="1" customWidth="1"/>
    <col min="6" max="6" width="15.00390625" style="49" customWidth="1"/>
    <col min="7" max="7" width="17.00390625" style="50" customWidth="1"/>
    <col min="8" max="8" width="17.00390625" style="26" customWidth="1"/>
    <col min="9" max="11" width="11.421875" style="26" customWidth="1"/>
    <col min="12" max="12" width="12.421875" style="26" bestFit="1" customWidth="1"/>
    <col min="13" max="16384" width="11.421875" style="26" customWidth="1"/>
  </cols>
  <sheetData>
    <row r="1" spans="1:10" ht="15">
      <c r="A1" s="163" t="s">
        <v>284</v>
      </c>
      <c r="B1" s="164"/>
      <c r="C1" s="164"/>
      <c r="D1" s="164"/>
      <c r="E1" s="164"/>
      <c r="F1" s="164"/>
      <c r="G1" s="164"/>
      <c r="H1" s="164"/>
      <c r="I1" s="165"/>
      <c r="J1" s="19"/>
    </row>
    <row r="2" spans="1:9" ht="12.75">
      <c r="A2" s="62"/>
      <c r="B2" s="63"/>
      <c r="C2" s="64"/>
      <c r="D2" s="63"/>
      <c r="E2" s="63"/>
      <c r="F2" s="63"/>
      <c r="G2" s="63"/>
      <c r="H2" s="62"/>
      <c r="I2" s="62"/>
    </row>
    <row r="3" spans="1:9" ht="12.75">
      <c r="A3" s="63"/>
      <c r="B3" s="63"/>
      <c r="C3" s="64"/>
      <c r="D3" s="63"/>
      <c r="E3" s="63"/>
      <c r="F3" s="63"/>
      <c r="G3" s="63"/>
      <c r="H3" s="62"/>
      <c r="I3" s="62"/>
    </row>
    <row r="4" spans="1:9" ht="12.75">
      <c r="A4" s="63"/>
      <c r="B4" s="63"/>
      <c r="C4" s="64"/>
      <c r="D4" s="63"/>
      <c r="E4" s="63"/>
      <c r="F4" s="63"/>
      <c r="G4" s="63"/>
      <c r="H4" s="62"/>
      <c r="I4" s="62"/>
    </row>
    <row r="5" spans="1:9" ht="15">
      <c r="A5" s="66"/>
      <c r="B5" s="66"/>
      <c r="C5" s="67"/>
      <c r="D5" s="68" t="s">
        <v>263</v>
      </c>
      <c r="E5" s="69"/>
      <c r="F5" s="69"/>
      <c r="G5" s="69"/>
      <c r="H5" s="70"/>
      <c r="I5" s="62"/>
    </row>
    <row r="6" spans="1:9" ht="12.75">
      <c r="A6" s="63"/>
      <c r="B6" s="63"/>
      <c r="C6" s="64"/>
      <c r="D6" s="63"/>
      <c r="E6" s="63"/>
      <c r="F6" s="63"/>
      <c r="G6" s="63"/>
      <c r="H6" s="63"/>
      <c r="I6" s="62"/>
    </row>
    <row r="7" spans="1:9" ht="12.75">
      <c r="A7" s="66"/>
      <c r="B7" s="66"/>
      <c r="C7" s="67"/>
      <c r="D7" s="160" t="s">
        <v>283</v>
      </c>
      <c r="E7" s="161"/>
      <c r="F7" s="161"/>
      <c r="G7" s="162"/>
      <c r="H7" s="112">
        <f>SUM($H$15:$H$9998)</f>
        <v>570374.05</v>
      </c>
      <c r="I7" s="62"/>
    </row>
    <row r="8" spans="1:9" ht="12.75">
      <c r="A8" s="62"/>
      <c r="B8" s="63"/>
      <c r="C8" s="64"/>
      <c r="D8" s="63"/>
      <c r="E8" s="63"/>
      <c r="F8" s="63"/>
      <c r="G8" s="63"/>
      <c r="H8" s="62"/>
      <c r="I8" s="62"/>
    </row>
    <row r="9" spans="1:9" ht="12.75">
      <c r="A9" s="62"/>
      <c r="B9" s="63"/>
      <c r="C9" s="64"/>
      <c r="D9" s="63"/>
      <c r="E9" s="63"/>
      <c r="F9" s="63"/>
      <c r="G9" s="63"/>
      <c r="H9" s="62"/>
      <c r="I9" s="62"/>
    </row>
    <row r="10" spans="1:9" ht="12.75">
      <c r="A10" s="62"/>
      <c r="B10" s="63"/>
      <c r="C10" s="64"/>
      <c r="D10" s="63"/>
      <c r="E10" s="63"/>
      <c r="F10" s="63"/>
      <c r="G10" s="74"/>
      <c r="H10" s="63"/>
      <c r="I10" s="62"/>
    </row>
    <row r="11" spans="1:9" ht="12.75">
      <c r="A11" s="62"/>
      <c r="B11" s="63"/>
      <c r="C11" s="64"/>
      <c r="D11" s="63"/>
      <c r="E11" s="63"/>
      <c r="F11" s="63"/>
      <c r="G11" s="74"/>
      <c r="H11" s="75"/>
      <c r="I11" s="62"/>
    </row>
    <row r="12" spans="1:9" ht="12.75">
      <c r="A12" s="63"/>
      <c r="B12" s="63"/>
      <c r="C12" s="64"/>
      <c r="D12" s="63"/>
      <c r="E12" s="63"/>
      <c r="F12" s="63"/>
      <c r="G12" s="63"/>
      <c r="H12" s="62"/>
      <c r="I12" s="62"/>
    </row>
    <row r="13" spans="1:9" ht="15">
      <c r="A13" s="76"/>
      <c r="B13" s="77" t="s">
        <v>285</v>
      </c>
      <c r="C13" s="78"/>
      <c r="D13" s="77"/>
      <c r="E13" s="77"/>
      <c r="F13" s="77"/>
      <c r="G13" s="77"/>
      <c r="H13" s="62"/>
      <c r="I13" s="62"/>
    </row>
    <row r="14" spans="1:13" ht="45.75">
      <c r="A14" s="79" t="s">
        <v>255</v>
      </c>
      <c r="B14" s="79" t="s">
        <v>256</v>
      </c>
      <c r="C14" s="79" t="s">
        <v>244</v>
      </c>
      <c r="D14" s="80" t="s">
        <v>242</v>
      </c>
      <c r="E14" s="79" t="s">
        <v>257</v>
      </c>
      <c r="F14" s="79" t="s">
        <v>258</v>
      </c>
      <c r="G14" s="79" t="s">
        <v>259</v>
      </c>
      <c r="H14" s="79" t="s">
        <v>260</v>
      </c>
      <c r="I14" s="82" t="s">
        <v>262</v>
      </c>
      <c r="L14" s="52"/>
      <c r="M14" s="29"/>
    </row>
    <row r="15" spans="1:10" ht="12.75">
      <c r="A15" s="123">
        <f ca="1">+IF(NOT(ISBLANK(INDIRECT("e"&amp;ROW()))),MAX(INDIRECT("a$14:A"&amp;ROW()-1))+1,"")</f>
        <v>1</v>
      </c>
      <c r="B15" s="124"/>
      <c r="C15" s="124"/>
      <c r="D15" s="124" t="s">
        <v>267</v>
      </c>
      <c r="E15" s="125" t="s">
        <v>629</v>
      </c>
      <c r="F15" s="114">
        <v>1</v>
      </c>
      <c r="G15" s="126">
        <v>570374.05</v>
      </c>
      <c r="H15" s="106">
        <f>+IF(AND(F15="",G15=""),"",ROUND(F15*G15,2))</f>
        <v>570374.05</v>
      </c>
      <c r="I15" s="116"/>
      <c r="J15" s="51"/>
    </row>
    <row r="16" spans="1:10" ht="12.75">
      <c r="A16" s="127">
        <f aca="true" ca="1" t="shared" si="0" ref="A16:A79">+IF(NOT(ISBLANK(INDIRECT("e"&amp;ROW()))),MAX(INDIRECT("a$14:A"&amp;ROW()-1))+1,"")</f>
      </c>
      <c r="B16" s="124"/>
      <c r="C16" s="124"/>
      <c r="D16" s="128"/>
      <c r="E16" s="125"/>
      <c r="F16" s="114"/>
      <c r="G16" s="114"/>
      <c r="H16" s="115">
        <f aca="true" t="shared" si="1" ref="H16:H79">+IF(AND(F16="",G16=""),"",ROUND(F16*G16,2))</f>
      </c>
      <c r="I16" s="116"/>
      <c r="J16" s="51"/>
    </row>
    <row r="17" spans="1:12" ht="12.75">
      <c r="A17" s="127">
        <f ca="1" t="shared" si="0"/>
      </c>
      <c r="B17" s="124"/>
      <c r="C17" s="124"/>
      <c r="D17" s="128"/>
      <c r="E17" s="125"/>
      <c r="F17" s="114"/>
      <c r="G17" s="114"/>
      <c r="H17" s="115">
        <f t="shared" si="1"/>
      </c>
      <c r="I17" s="116"/>
      <c r="J17" s="51"/>
      <c r="L17" s="31"/>
    </row>
    <row r="18" spans="1:12" ht="12.75">
      <c r="A18" s="127">
        <f ca="1" t="shared" si="0"/>
      </c>
      <c r="B18" s="124"/>
      <c r="C18" s="124"/>
      <c r="D18" s="128"/>
      <c r="E18" s="125"/>
      <c r="F18" s="114"/>
      <c r="G18" s="114"/>
      <c r="H18" s="115">
        <f t="shared" si="1"/>
      </c>
      <c r="I18" s="116"/>
      <c r="J18" s="51"/>
      <c r="L18" s="30"/>
    </row>
    <row r="19" spans="1:10" ht="12.75">
      <c r="A19" s="127">
        <f ca="1" t="shared" si="0"/>
      </c>
      <c r="B19" s="124"/>
      <c r="C19" s="124"/>
      <c r="D19" s="128"/>
      <c r="E19" s="125"/>
      <c r="F19" s="114"/>
      <c r="G19" s="114"/>
      <c r="H19" s="115">
        <f t="shared" si="1"/>
      </c>
      <c r="I19" s="116"/>
      <c r="J19" s="51"/>
    </row>
    <row r="20" spans="1:10" ht="12.75">
      <c r="A20" s="127">
        <f ca="1" t="shared" si="0"/>
      </c>
      <c r="B20" s="124"/>
      <c r="C20" s="124"/>
      <c r="D20" s="128"/>
      <c r="E20" s="125"/>
      <c r="F20" s="114"/>
      <c r="G20" s="114"/>
      <c r="H20" s="115">
        <f t="shared" si="1"/>
      </c>
      <c r="I20" s="116"/>
      <c r="J20" s="51"/>
    </row>
    <row r="21" spans="1:10" ht="12.75">
      <c r="A21" s="127">
        <f ca="1" t="shared" si="0"/>
      </c>
      <c r="B21" s="124"/>
      <c r="C21" s="124"/>
      <c r="D21" s="128"/>
      <c r="E21" s="125"/>
      <c r="F21" s="114"/>
      <c r="G21" s="114"/>
      <c r="H21" s="115">
        <f t="shared" si="1"/>
      </c>
      <c r="I21" s="116"/>
      <c r="J21" s="51"/>
    </row>
    <row r="22" spans="1:12" ht="12.75">
      <c r="A22" s="127">
        <f ca="1" t="shared" si="0"/>
      </c>
      <c r="B22" s="124"/>
      <c r="C22" s="124"/>
      <c r="D22" s="128"/>
      <c r="E22" s="125"/>
      <c r="F22" s="114"/>
      <c r="G22" s="114"/>
      <c r="H22" s="115">
        <f t="shared" si="1"/>
      </c>
      <c r="I22" s="116"/>
      <c r="J22" s="51"/>
      <c r="L22" s="30"/>
    </row>
    <row r="23" spans="1:12" ht="12.75">
      <c r="A23" s="127">
        <f ca="1" t="shared" si="0"/>
      </c>
      <c r="B23" s="124"/>
      <c r="C23" s="124"/>
      <c r="D23" s="128"/>
      <c r="E23" s="125"/>
      <c r="F23" s="114"/>
      <c r="G23" s="114"/>
      <c r="H23" s="115">
        <f t="shared" si="1"/>
      </c>
      <c r="I23" s="116"/>
      <c r="J23" s="51"/>
      <c r="L23" s="31"/>
    </row>
    <row r="24" spans="1:12" ht="12.75">
      <c r="A24" s="127">
        <f ca="1" t="shared" si="0"/>
      </c>
      <c r="B24" s="124"/>
      <c r="C24" s="129"/>
      <c r="D24" s="128"/>
      <c r="E24" s="125"/>
      <c r="F24" s="114"/>
      <c r="G24" s="114"/>
      <c r="H24" s="115">
        <f t="shared" si="1"/>
      </c>
      <c r="I24" s="116"/>
      <c r="J24" s="51"/>
      <c r="L24" s="30"/>
    </row>
    <row r="25" spans="1:10" ht="12.75">
      <c r="A25" s="127">
        <f ca="1" t="shared" si="0"/>
      </c>
      <c r="B25" s="124"/>
      <c r="C25" s="129"/>
      <c r="D25" s="128"/>
      <c r="E25" s="125"/>
      <c r="F25" s="114"/>
      <c r="G25" s="114"/>
      <c r="H25" s="115">
        <f t="shared" si="1"/>
      </c>
      <c r="I25" s="116"/>
      <c r="J25" s="51"/>
    </row>
    <row r="26" spans="1:10" ht="12.75">
      <c r="A26" s="127">
        <f ca="1" t="shared" si="0"/>
      </c>
      <c r="B26" s="124"/>
      <c r="C26" s="129"/>
      <c r="D26" s="128"/>
      <c r="E26" s="125"/>
      <c r="F26" s="114"/>
      <c r="G26" s="114"/>
      <c r="H26" s="115">
        <f t="shared" si="1"/>
      </c>
      <c r="I26" s="116"/>
      <c r="J26" s="51"/>
    </row>
    <row r="27" spans="1:10" ht="12.75">
      <c r="A27" s="127">
        <f ca="1" t="shared" si="0"/>
      </c>
      <c r="B27" s="124"/>
      <c r="C27" s="129"/>
      <c r="D27" s="128"/>
      <c r="E27" s="125"/>
      <c r="F27" s="114"/>
      <c r="G27" s="114"/>
      <c r="H27" s="115">
        <f t="shared" si="1"/>
      </c>
      <c r="I27" s="130"/>
      <c r="J27" s="51"/>
    </row>
    <row r="28" spans="1:12" ht="12.75">
      <c r="A28" s="127">
        <f ca="1" t="shared" si="0"/>
      </c>
      <c r="B28" s="124"/>
      <c r="C28" s="129"/>
      <c r="D28" s="128"/>
      <c r="E28" s="125"/>
      <c r="F28" s="114"/>
      <c r="G28" s="114"/>
      <c r="H28" s="115">
        <f t="shared" si="1"/>
      </c>
      <c r="I28" s="116"/>
      <c r="J28" s="51"/>
      <c r="L28" s="30"/>
    </row>
    <row r="29" spans="1:12" ht="12.75">
      <c r="A29" s="127">
        <f ca="1" t="shared" si="0"/>
      </c>
      <c r="B29" s="124"/>
      <c r="C29" s="129"/>
      <c r="D29" s="128"/>
      <c r="E29" s="125"/>
      <c r="F29" s="114"/>
      <c r="G29" s="114"/>
      <c r="H29" s="115">
        <f t="shared" si="1"/>
      </c>
      <c r="I29" s="116"/>
      <c r="J29" s="51"/>
      <c r="L29" s="31"/>
    </row>
    <row r="30" spans="1:12" ht="12.75">
      <c r="A30" s="127">
        <f ca="1" t="shared" si="0"/>
      </c>
      <c r="B30" s="124"/>
      <c r="C30" s="129"/>
      <c r="D30" s="128"/>
      <c r="E30" s="125"/>
      <c r="F30" s="114"/>
      <c r="G30" s="114"/>
      <c r="H30" s="115">
        <f t="shared" si="1"/>
      </c>
      <c r="I30" s="116"/>
      <c r="J30" s="51"/>
      <c r="L30" s="30"/>
    </row>
    <row r="31" spans="1:10" ht="12.75">
      <c r="A31" s="127">
        <f ca="1" t="shared" si="0"/>
      </c>
      <c r="B31" s="124"/>
      <c r="C31" s="129"/>
      <c r="D31" s="128"/>
      <c r="E31" s="125"/>
      <c r="F31" s="114"/>
      <c r="G31" s="114"/>
      <c r="H31" s="115">
        <f t="shared" si="1"/>
      </c>
      <c r="I31" s="116"/>
      <c r="J31" s="51"/>
    </row>
    <row r="32" spans="1:10" ht="12.75">
      <c r="A32" s="127">
        <f ca="1" t="shared" si="0"/>
      </c>
      <c r="B32" s="124"/>
      <c r="C32" s="129"/>
      <c r="D32" s="128"/>
      <c r="E32" s="125"/>
      <c r="F32" s="114"/>
      <c r="G32" s="114"/>
      <c r="H32" s="115">
        <f t="shared" si="1"/>
      </c>
      <c r="I32" s="116"/>
      <c r="J32" s="51"/>
    </row>
    <row r="33" spans="1:10" ht="12.75">
      <c r="A33" s="127">
        <f ca="1" t="shared" si="0"/>
      </c>
      <c r="B33" s="124"/>
      <c r="C33" s="129"/>
      <c r="D33" s="128"/>
      <c r="E33" s="125"/>
      <c r="F33" s="114"/>
      <c r="G33" s="114"/>
      <c r="H33" s="115">
        <f t="shared" si="1"/>
      </c>
      <c r="I33" s="130"/>
      <c r="J33" s="51"/>
    </row>
    <row r="34" spans="1:12" ht="12.75">
      <c r="A34" s="127">
        <f ca="1" t="shared" si="0"/>
      </c>
      <c r="B34" s="124"/>
      <c r="C34" s="129"/>
      <c r="D34" s="128"/>
      <c r="E34" s="125"/>
      <c r="F34" s="114"/>
      <c r="G34" s="114"/>
      <c r="H34" s="115">
        <f t="shared" si="1"/>
      </c>
      <c r="I34" s="116"/>
      <c r="J34" s="51"/>
      <c r="L34" s="30"/>
    </row>
    <row r="35" spans="1:12" ht="12.75">
      <c r="A35" s="127">
        <f ca="1" t="shared" si="0"/>
      </c>
      <c r="B35" s="124"/>
      <c r="C35" s="129"/>
      <c r="D35" s="128"/>
      <c r="E35" s="125"/>
      <c r="F35" s="114"/>
      <c r="G35" s="114"/>
      <c r="H35" s="115">
        <f t="shared" si="1"/>
      </c>
      <c r="I35" s="116"/>
      <c r="J35" s="51"/>
      <c r="L35" s="31"/>
    </row>
    <row r="36" spans="1:12" ht="12.75">
      <c r="A36" s="127">
        <f ca="1" t="shared" si="0"/>
      </c>
      <c r="B36" s="124"/>
      <c r="C36" s="129"/>
      <c r="D36" s="128"/>
      <c r="E36" s="125"/>
      <c r="F36" s="114"/>
      <c r="G36" s="114"/>
      <c r="H36" s="115">
        <f t="shared" si="1"/>
      </c>
      <c r="I36" s="116"/>
      <c r="J36" s="51"/>
      <c r="L36" s="30"/>
    </row>
    <row r="37" spans="1:10" ht="12.75">
      <c r="A37" s="127">
        <f ca="1" t="shared" si="0"/>
      </c>
      <c r="B37" s="124"/>
      <c r="C37" s="129"/>
      <c r="D37" s="128"/>
      <c r="E37" s="125"/>
      <c r="F37" s="114"/>
      <c r="G37" s="114"/>
      <c r="H37" s="115">
        <f t="shared" si="1"/>
      </c>
      <c r="I37" s="116"/>
      <c r="J37" s="51"/>
    </row>
    <row r="38" spans="1:10" ht="12.75">
      <c r="A38" s="127">
        <f ca="1" t="shared" si="0"/>
      </c>
      <c r="B38" s="124"/>
      <c r="C38" s="129"/>
      <c r="D38" s="128"/>
      <c r="E38" s="125"/>
      <c r="F38" s="114"/>
      <c r="G38" s="114"/>
      <c r="H38" s="115">
        <f t="shared" si="1"/>
      </c>
      <c r="I38" s="130"/>
      <c r="J38" s="51"/>
    </row>
    <row r="39" spans="1:12" ht="12.75">
      <c r="A39" s="127">
        <f ca="1" t="shared" si="0"/>
      </c>
      <c r="B39" s="124"/>
      <c r="C39" s="129"/>
      <c r="D39" s="128"/>
      <c r="E39" s="125"/>
      <c r="F39" s="114"/>
      <c r="G39" s="114"/>
      <c r="H39" s="115">
        <f t="shared" si="1"/>
      </c>
      <c r="I39" s="116"/>
      <c r="J39" s="51"/>
      <c r="L39" s="30"/>
    </row>
    <row r="40" spans="1:12" ht="12.75">
      <c r="A40" s="127">
        <f ca="1" t="shared" si="0"/>
      </c>
      <c r="B40" s="124"/>
      <c r="C40" s="129"/>
      <c r="D40" s="128"/>
      <c r="E40" s="125"/>
      <c r="F40" s="114"/>
      <c r="G40" s="114"/>
      <c r="H40" s="115">
        <f t="shared" si="1"/>
      </c>
      <c r="I40" s="116"/>
      <c r="J40" s="51"/>
      <c r="L40" s="31"/>
    </row>
    <row r="41" spans="1:12" ht="12.75">
      <c r="A41" s="127">
        <f ca="1" t="shared" si="0"/>
      </c>
      <c r="B41" s="124"/>
      <c r="C41" s="129"/>
      <c r="D41" s="128"/>
      <c r="E41" s="125"/>
      <c r="F41" s="114"/>
      <c r="G41" s="114"/>
      <c r="H41" s="115">
        <f t="shared" si="1"/>
      </c>
      <c r="I41" s="116"/>
      <c r="J41" s="51"/>
      <c r="L41" s="30"/>
    </row>
    <row r="42" spans="1:10" ht="12.75">
      <c r="A42" s="127">
        <f ca="1" t="shared" si="0"/>
      </c>
      <c r="B42" s="124"/>
      <c r="C42" s="129"/>
      <c r="D42" s="128"/>
      <c r="E42" s="125"/>
      <c r="F42" s="114"/>
      <c r="G42" s="114"/>
      <c r="H42" s="115">
        <f t="shared" si="1"/>
      </c>
      <c r="I42" s="116"/>
      <c r="J42" s="51"/>
    </row>
    <row r="43" spans="1:10" ht="12.75">
      <c r="A43" s="127">
        <f ca="1" t="shared" si="0"/>
      </c>
      <c r="B43" s="124"/>
      <c r="C43" s="129"/>
      <c r="D43" s="128"/>
      <c r="E43" s="125"/>
      <c r="F43" s="114"/>
      <c r="G43" s="114"/>
      <c r="H43" s="115">
        <f t="shared" si="1"/>
      </c>
      <c r="I43" s="116"/>
      <c r="J43" s="51"/>
    </row>
    <row r="44" spans="1:10" ht="12.75">
      <c r="A44" s="127">
        <f ca="1" t="shared" si="0"/>
      </c>
      <c r="B44" s="124"/>
      <c r="C44" s="129"/>
      <c r="D44" s="128"/>
      <c r="E44" s="125"/>
      <c r="F44" s="114"/>
      <c r="G44" s="114"/>
      <c r="H44" s="115">
        <f t="shared" si="1"/>
      </c>
      <c r="I44" s="130"/>
      <c r="J44" s="51"/>
    </row>
    <row r="45" spans="1:12" ht="12.75">
      <c r="A45" s="127">
        <f ca="1" t="shared" si="0"/>
      </c>
      <c r="B45" s="124"/>
      <c r="C45" s="129"/>
      <c r="D45" s="128"/>
      <c r="E45" s="125"/>
      <c r="F45" s="114"/>
      <c r="G45" s="114"/>
      <c r="H45" s="115">
        <f t="shared" si="1"/>
      </c>
      <c r="I45" s="116"/>
      <c r="J45" s="51"/>
      <c r="L45" s="30"/>
    </row>
    <row r="46" spans="1:12" ht="12.75">
      <c r="A46" s="127">
        <f ca="1" t="shared" si="0"/>
      </c>
      <c r="B46" s="124"/>
      <c r="C46" s="129"/>
      <c r="D46" s="128"/>
      <c r="E46" s="125"/>
      <c r="F46" s="114"/>
      <c r="G46" s="114"/>
      <c r="H46" s="115">
        <f t="shared" si="1"/>
      </c>
      <c r="I46" s="116"/>
      <c r="J46" s="51"/>
      <c r="L46" s="31"/>
    </row>
    <row r="47" spans="1:12" ht="12.75">
      <c r="A47" s="127">
        <f ca="1" t="shared" si="0"/>
      </c>
      <c r="B47" s="124"/>
      <c r="C47" s="129"/>
      <c r="D47" s="128"/>
      <c r="E47" s="125"/>
      <c r="F47" s="114"/>
      <c r="G47" s="114"/>
      <c r="H47" s="115">
        <f t="shared" si="1"/>
      </c>
      <c r="I47" s="116"/>
      <c r="J47" s="51"/>
      <c r="L47" s="30"/>
    </row>
    <row r="48" spans="1:10" ht="12.75">
      <c r="A48" s="127">
        <f ca="1" t="shared" si="0"/>
      </c>
      <c r="B48" s="124"/>
      <c r="C48" s="129"/>
      <c r="D48" s="128"/>
      <c r="E48" s="125"/>
      <c r="F48" s="114"/>
      <c r="G48" s="114"/>
      <c r="H48" s="115">
        <f t="shared" si="1"/>
      </c>
      <c r="I48" s="116"/>
      <c r="J48" s="51"/>
    </row>
    <row r="49" spans="1:10" ht="12.75">
      <c r="A49" s="127">
        <f ca="1" t="shared" si="0"/>
      </c>
      <c r="B49" s="124"/>
      <c r="C49" s="129"/>
      <c r="D49" s="128"/>
      <c r="E49" s="125"/>
      <c r="F49" s="114"/>
      <c r="G49" s="114"/>
      <c r="H49" s="115">
        <f t="shared" si="1"/>
      </c>
      <c r="I49" s="116"/>
      <c r="J49" s="51"/>
    </row>
    <row r="50" spans="1:10" ht="12.75">
      <c r="A50" s="127">
        <f ca="1" t="shared" si="0"/>
      </c>
      <c r="B50" s="124"/>
      <c r="C50" s="129"/>
      <c r="D50" s="128"/>
      <c r="E50" s="125"/>
      <c r="F50" s="114"/>
      <c r="G50" s="114"/>
      <c r="H50" s="115">
        <f t="shared" si="1"/>
      </c>
      <c r="I50" s="116"/>
      <c r="J50" s="51"/>
    </row>
    <row r="51" spans="1:10" ht="12.75">
      <c r="A51" s="127">
        <f ca="1" t="shared" si="0"/>
      </c>
      <c r="B51" s="124"/>
      <c r="C51" s="129"/>
      <c r="D51" s="128"/>
      <c r="E51" s="125"/>
      <c r="F51" s="114"/>
      <c r="G51" s="114"/>
      <c r="H51" s="115">
        <f t="shared" si="1"/>
      </c>
      <c r="I51" s="116"/>
      <c r="J51" s="51"/>
    </row>
    <row r="52" spans="1:10" ht="12.75">
      <c r="A52" s="127">
        <f ca="1" t="shared" si="0"/>
      </c>
      <c r="B52" s="124"/>
      <c r="C52" s="129"/>
      <c r="D52" s="128"/>
      <c r="E52" s="125"/>
      <c r="F52" s="114"/>
      <c r="G52" s="114"/>
      <c r="H52" s="115">
        <f t="shared" si="1"/>
      </c>
      <c r="I52" s="116"/>
      <c r="J52" s="51"/>
    </row>
    <row r="53" spans="1:10" ht="12.75">
      <c r="A53" s="127">
        <f ca="1" t="shared" si="0"/>
      </c>
      <c r="B53" s="124"/>
      <c r="C53" s="129"/>
      <c r="D53" s="128"/>
      <c r="E53" s="125"/>
      <c r="F53" s="114"/>
      <c r="G53" s="114"/>
      <c r="H53" s="115">
        <f t="shared" si="1"/>
      </c>
      <c r="I53" s="116"/>
      <c r="J53" s="51"/>
    </row>
    <row r="54" spans="1:10" ht="12.75">
      <c r="A54" s="127">
        <f ca="1" t="shared" si="0"/>
      </c>
      <c r="B54" s="124"/>
      <c r="C54" s="129"/>
      <c r="D54" s="128"/>
      <c r="E54" s="125"/>
      <c r="F54" s="114"/>
      <c r="G54" s="114"/>
      <c r="H54" s="115">
        <f t="shared" si="1"/>
      </c>
      <c r="I54" s="116"/>
      <c r="J54" s="51"/>
    </row>
    <row r="55" spans="1:10" ht="12.75">
      <c r="A55" s="127">
        <f ca="1" t="shared" si="0"/>
      </c>
      <c r="B55" s="124"/>
      <c r="C55" s="129"/>
      <c r="D55" s="128"/>
      <c r="E55" s="125"/>
      <c r="F55" s="114"/>
      <c r="G55" s="114"/>
      <c r="H55" s="115">
        <f t="shared" si="1"/>
      </c>
      <c r="I55" s="116"/>
      <c r="J55" s="51"/>
    </row>
    <row r="56" spans="1:10" ht="12.75">
      <c r="A56" s="127">
        <f ca="1" t="shared" si="0"/>
      </c>
      <c r="B56" s="124"/>
      <c r="C56" s="129"/>
      <c r="D56" s="128"/>
      <c r="E56" s="125"/>
      <c r="F56" s="114"/>
      <c r="G56" s="114"/>
      <c r="H56" s="115">
        <f t="shared" si="1"/>
      </c>
      <c r="I56" s="116"/>
      <c r="J56" s="51"/>
    </row>
    <row r="57" spans="1:10" ht="12.75">
      <c r="A57" s="127">
        <f ca="1" t="shared" si="0"/>
      </c>
      <c r="B57" s="124"/>
      <c r="C57" s="129"/>
      <c r="D57" s="128"/>
      <c r="E57" s="125"/>
      <c r="F57" s="114"/>
      <c r="G57" s="114"/>
      <c r="H57" s="115">
        <f t="shared" si="1"/>
      </c>
      <c r="I57" s="116"/>
      <c r="J57" s="51"/>
    </row>
    <row r="58" spans="1:10" ht="12.75">
      <c r="A58" s="127">
        <f ca="1" t="shared" si="0"/>
      </c>
      <c r="B58" s="124"/>
      <c r="C58" s="129"/>
      <c r="D58" s="128"/>
      <c r="E58" s="125"/>
      <c r="F58" s="114"/>
      <c r="G58" s="114"/>
      <c r="H58" s="115">
        <f t="shared" si="1"/>
      </c>
      <c r="I58" s="116"/>
      <c r="J58" s="51"/>
    </row>
    <row r="59" spans="1:10" ht="12.75">
      <c r="A59" s="127">
        <f ca="1" t="shared" si="0"/>
      </c>
      <c r="B59" s="124"/>
      <c r="C59" s="129"/>
      <c r="D59" s="128"/>
      <c r="E59" s="125"/>
      <c r="F59" s="114"/>
      <c r="G59" s="114"/>
      <c r="H59" s="115">
        <f t="shared" si="1"/>
      </c>
      <c r="I59" s="116"/>
      <c r="J59" s="51"/>
    </row>
    <row r="60" spans="1:10" ht="12.75">
      <c r="A60" s="127">
        <f ca="1" t="shared" si="0"/>
      </c>
      <c r="B60" s="124"/>
      <c r="C60" s="129"/>
      <c r="D60" s="128"/>
      <c r="E60" s="125"/>
      <c r="F60" s="114"/>
      <c r="G60" s="114"/>
      <c r="H60" s="115">
        <f t="shared" si="1"/>
      </c>
      <c r="I60" s="116"/>
      <c r="J60" s="51"/>
    </row>
    <row r="61" spans="1:10" ht="12.75">
      <c r="A61" s="127">
        <f ca="1" t="shared" si="0"/>
      </c>
      <c r="B61" s="124"/>
      <c r="C61" s="129"/>
      <c r="D61" s="128"/>
      <c r="E61" s="125"/>
      <c r="F61" s="114"/>
      <c r="G61" s="114"/>
      <c r="H61" s="115">
        <f t="shared" si="1"/>
      </c>
      <c r="I61" s="116"/>
      <c r="J61" s="51"/>
    </row>
    <row r="62" spans="1:10" ht="12.75">
      <c r="A62" s="127">
        <f ca="1" t="shared" si="0"/>
      </c>
      <c r="B62" s="124"/>
      <c r="C62" s="129"/>
      <c r="D62" s="128"/>
      <c r="E62" s="125"/>
      <c r="F62" s="114"/>
      <c r="G62" s="114"/>
      <c r="H62" s="115">
        <f t="shared" si="1"/>
      </c>
      <c r="I62" s="116"/>
      <c r="J62" s="51"/>
    </row>
    <row r="63" spans="1:10" ht="12.75">
      <c r="A63" s="127">
        <f ca="1" t="shared" si="0"/>
      </c>
      <c r="B63" s="124"/>
      <c r="C63" s="129"/>
      <c r="D63" s="128"/>
      <c r="E63" s="125"/>
      <c r="F63" s="114"/>
      <c r="G63" s="114"/>
      <c r="H63" s="115">
        <f t="shared" si="1"/>
      </c>
      <c r="I63" s="116"/>
      <c r="J63" s="51"/>
    </row>
    <row r="64" spans="1:10" ht="12.75">
      <c r="A64" s="127">
        <f ca="1" t="shared" si="0"/>
      </c>
      <c r="B64" s="124"/>
      <c r="C64" s="129"/>
      <c r="D64" s="128"/>
      <c r="E64" s="125"/>
      <c r="F64" s="114"/>
      <c r="G64" s="114"/>
      <c r="H64" s="115">
        <f t="shared" si="1"/>
      </c>
      <c r="I64" s="116"/>
      <c r="J64" s="51"/>
    </row>
    <row r="65" spans="1:10" ht="12.75">
      <c r="A65" s="127">
        <f ca="1" t="shared" si="0"/>
      </c>
      <c r="B65" s="124"/>
      <c r="C65" s="129"/>
      <c r="D65" s="128"/>
      <c r="E65" s="125"/>
      <c r="F65" s="114"/>
      <c r="G65" s="114"/>
      <c r="H65" s="115">
        <f t="shared" si="1"/>
      </c>
      <c r="I65" s="116"/>
      <c r="J65" s="51"/>
    </row>
    <row r="66" spans="1:10" ht="12.75">
      <c r="A66" s="127">
        <f ca="1" t="shared" si="0"/>
      </c>
      <c r="B66" s="124"/>
      <c r="C66" s="129"/>
      <c r="D66" s="128"/>
      <c r="E66" s="125"/>
      <c r="F66" s="114"/>
      <c r="G66" s="114"/>
      <c r="H66" s="115">
        <f t="shared" si="1"/>
      </c>
      <c r="I66" s="116"/>
      <c r="J66" s="51"/>
    </row>
    <row r="67" spans="1:10" ht="12.75">
      <c r="A67" s="127">
        <f ca="1" t="shared" si="0"/>
      </c>
      <c r="B67" s="124"/>
      <c r="C67" s="129"/>
      <c r="D67" s="128"/>
      <c r="E67" s="125"/>
      <c r="F67" s="114"/>
      <c r="G67" s="114"/>
      <c r="H67" s="115">
        <f t="shared" si="1"/>
      </c>
      <c r="I67" s="116"/>
      <c r="J67" s="51"/>
    </row>
    <row r="68" spans="1:10" ht="12.75">
      <c r="A68" s="127">
        <f ca="1" t="shared" si="0"/>
      </c>
      <c r="B68" s="124"/>
      <c r="C68" s="129"/>
      <c r="D68" s="128"/>
      <c r="E68" s="125"/>
      <c r="F68" s="114"/>
      <c r="G68" s="114"/>
      <c r="H68" s="115">
        <f t="shared" si="1"/>
      </c>
      <c r="I68" s="116"/>
      <c r="J68" s="51"/>
    </row>
    <row r="69" spans="1:10" ht="12.75">
      <c r="A69" s="127">
        <f ca="1" t="shared" si="0"/>
      </c>
      <c r="B69" s="124"/>
      <c r="C69" s="129"/>
      <c r="D69" s="128"/>
      <c r="E69" s="125"/>
      <c r="F69" s="114"/>
      <c r="G69" s="114"/>
      <c r="H69" s="115">
        <f t="shared" si="1"/>
      </c>
      <c r="I69" s="116"/>
      <c r="J69" s="51"/>
    </row>
    <row r="70" spans="1:10" ht="12.75">
      <c r="A70" s="127">
        <f ca="1" t="shared" si="0"/>
      </c>
      <c r="B70" s="124"/>
      <c r="C70" s="129"/>
      <c r="D70" s="128"/>
      <c r="E70" s="125"/>
      <c r="F70" s="114"/>
      <c r="G70" s="114"/>
      <c r="H70" s="115">
        <f t="shared" si="1"/>
      </c>
      <c r="I70" s="116"/>
      <c r="J70" s="51"/>
    </row>
    <row r="71" spans="1:10" ht="12.75">
      <c r="A71" s="127">
        <f ca="1" t="shared" si="0"/>
      </c>
      <c r="B71" s="124"/>
      <c r="C71" s="129"/>
      <c r="D71" s="128"/>
      <c r="E71" s="125"/>
      <c r="F71" s="114"/>
      <c r="G71" s="114"/>
      <c r="H71" s="115">
        <f t="shared" si="1"/>
      </c>
      <c r="I71" s="116"/>
      <c r="J71" s="51"/>
    </row>
    <row r="72" spans="1:10" ht="12.75">
      <c r="A72" s="127">
        <f ca="1" t="shared" si="0"/>
      </c>
      <c r="B72" s="124"/>
      <c r="C72" s="129"/>
      <c r="D72" s="128"/>
      <c r="E72" s="125"/>
      <c r="F72" s="114"/>
      <c r="G72" s="114"/>
      <c r="H72" s="115">
        <f t="shared" si="1"/>
      </c>
      <c r="I72" s="116"/>
      <c r="J72" s="51"/>
    </row>
    <row r="73" spans="1:10" ht="12.75">
      <c r="A73" s="127">
        <f ca="1" t="shared" si="0"/>
      </c>
      <c r="B73" s="124"/>
      <c r="C73" s="129"/>
      <c r="D73" s="128"/>
      <c r="E73" s="125"/>
      <c r="F73" s="114"/>
      <c r="G73" s="114"/>
      <c r="H73" s="115">
        <f t="shared" si="1"/>
      </c>
      <c r="I73" s="116"/>
      <c r="J73" s="51"/>
    </row>
    <row r="74" spans="1:10" ht="12.75">
      <c r="A74" s="127">
        <f ca="1" t="shared" si="0"/>
      </c>
      <c r="B74" s="124"/>
      <c r="C74" s="129"/>
      <c r="D74" s="128"/>
      <c r="E74" s="125"/>
      <c r="F74" s="114"/>
      <c r="G74" s="114"/>
      <c r="H74" s="115">
        <f t="shared" si="1"/>
      </c>
      <c r="I74" s="116"/>
      <c r="J74" s="51"/>
    </row>
    <row r="75" spans="1:10" ht="12.75">
      <c r="A75" s="127">
        <f ca="1" t="shared" si="0"/>
      </c>
      <c r="B75" s="124"/>
      <c r="C75" s="129"/>
      <c r="D75" s="128"/>
      <c r="E75" s="125"/>
      <c r="F75" s="114"/>
      <c r="G75" s="114"/>
      <c r="H75" s="115">
        <f t="shared" si="1"/>
      </c>
      <c r="I75" s="116"/>
      <c r="J75" s="51"/>
    </row>
    <row r="76" spans="1:10" ht="12.75">
      <c r="A76" s="127">
        <f ca="1" t="shared" si="0"/>
      </c>
      <c r="B76" s="124"/>
      <c r="C76" s="129"/>
      <c r="D76" s="128"/>
      <c r="E76" s="125"/>
      <c r="F76" s="114"/>
      <c r="G76" s="114"/>
      <c r="H76" s="115">
        <f t="shared" si="1"/>
      </c>
      <c r="I76" s="116"/>
      <c r="J76" s="51"/>
    </row>
    <row r="77" spans="1:10" ht="12.75">
      <c r="A77" s="127">
        <f ca="1" t="shared" si="0"/>
      </c>
      <c r="B77" s="124"/>
      <c r="C77" s="129"/>
      <c r="D77" s="128"/>
      <c r="E77" s="125"/>
      <c r="F77" s="114"/>
      <c r="G77" s="114"/>
      <c r="H77" s="115">
        <f t="shared" si="1"/>
      </c>
      <c r="I77" s="116"/>
      <c r="J77" s="51"/>
    </row>
    <row r="78" spans="1:10" ht="12.75">
      <c r="A78" s="127">
        <f ca="1" t="shared" si="0"/>
      </c>
      <c r="B78" s="124"/>
      <c r="C78" s="129"/>
      <c r="D78" s="128"/>
      <c r="E78" s="125"/>
      <c r="F78" s="114"/>
      <c r="G78" s="114"/>
      <c r="H78" s="115">
        <f t="shared" si="1"/>
      </c>
      <c r="I78" s="116"/>
      <c r="J78" s="51"/>
    </row>
    <row r="79" spans="1:10" ht="12.75">
      <c r="A79" s="127">
        <f ca="1" t="shared" si="0"/>
      </c>
      <c r="B79" s="124"/>
      <c r="C79" s="129"/>
      <c r="D79" s="128"/>
      <c r="E79" s="125"/>
      <c r="F79" s="114"/>
      <c r="G79" s="114"/>
      <c r="H79" s="115">
        <f t="shared" si="1"/>
      </c>
      <c r="I79" s="116"/>
      <c r="J79" s="51"/>
    </row>
    <row r="80" spans="1:10" ht="12.75">
      <c r="A80" s="127">
        <f aca="true" ca="1" t="shared" si="2" ref="A80:A143">+IF(NOT(ISBLANK(INDIRECT("e"&amp;ROW()))),MAX(INDIRECT("a$14:A"&amp;ROW()-1))+1,"")</f>
      </c>
      <c r="B80" s="124"/>
      <c r="C80" s="129"/>
      <c r="D80" s="128"/>
      <c r="E80" s="125"/>
      <c r="F80" s="114"/>
      <c r="G80" s="114"/>
      <c r="H80" s="115">
        <f aca="true" t="shared" si="3" ref="H80:H143">+IF(AND(F80="",G80=""),"",ROUND(F80*G80,2))</f>
      </c>
      <c r="I80" s="116"/>
      <c r="J80" s="51"/>
    </row>
    <row r="81" spans="1:10" ht="12.75">
      <c r="A81" s="127">
        <f ca="1" t="shared" si="2"/>
      </c>
      <c r="B81" s="124"/>
      <c r="C81" s="129"/>
      <c r="D81" s="128"/>
      <c r="E81" s="125"/>
      <c r="F81" s="114"/>
      <c r="G81" s="114"/>
      <c r="H81" s="115">
        <f t="shared" si="3"/>
      </c>
      <c r="I81" s="116"/>
      <c r="J81" s="51"/>
    </row>
    <row r="82" spans="1:10" ht="12.75">
      <c r="A82" s="127">
        <f ca="1" t="shared" si="2"/>
      </c>
      <c r="B82" s="124"/>
      <c r="C82" s="129"/>
      <c r="D82" s="128"/>
      <c r="E82" s="125"/>
      <c r="F82" s="114"/>
      <c r="G82" s="114"/>
      <c r="H82" s="115">
        <f t="shared" si="3"/>
      </c>
      <c r="I82" s="116"/>
      <c r="J82" s="51"/>
    </row>
    <row r="83" spans="1:10" ht="12.75">
      <c r="A83" s="127">
        <f ca="1" t="shared" si="2"/>
      </c>
      <c r="B83" s="124"/>
      <c r="C83" s="129"/>
      <c r="D83" s="128"/>
      <c r="E83" s="125"/>
      <c r="F83" s="114"/>
      <c r="G83" s="114"/>
      <c r="H83" s="115">
        <f t="shared" si="3"/>
      </c>
      <c r="I83" s="116"/>
      <c r="J83" s="51"/>
    </row>
    <row r="84" spans="1:10" ht="12.75">
      <c r="A84" s="127">
        <f ca="1" t="shared" si="2"/>
      </c>
      <c r="B84" s="124"/>
      <c r="C84" s="129"/>
      <c r="D84" s="128"/>
      <c r="E84" s="125"/>
      <c r="F84" s="114"/>
      <c r="G84" s="114"/>
      <c r="H84" s="115">
        <f t="shared" si="3"/>
      </c>
      <c r="I84" s="116"/>
      <c r="J84" s="51"/>
    </row>
    <row r="85" spans="1:10" ht="12.75">
      <c r="A85" s="127">
        <f ca="1" t="shared" si="2"/>
      </c>
      <c r="B85" s="124"/>
      <c r="C85" s="129"/>
      <c r="D85" s="128"/>
      <c r="E85" s="125"/>
      <c r="F85" s="114"/>
      <c r="G85" s="114"/>
      <c r="H85" s="115">
        <f t="shared" si="3"/>
      </c>
      <c r="I85" s="116"/>
      <c r="J85" s="51"/>
    </row>
    <row r="86" spans="1:10" ht="12.75">
      <c r="A86" s="127">
        <f ca="1" t="shared" si="2"/>
      </c>
      <c r="B86" s="124"/>
      <c r="C86" s="129"/>
      <c r="D86" s="128"/>
      <c r="E86" s="125"/>
      <c r="F86" s="114"/>
      <c r="G86" s="114"/>
      <c r="H86" s="115">
        <f t="shared" si="3"/>
      </c>
      <c r="I86" s="116"/>
      <c r="J86" s="51"/>
    </row>
    <row r="87" spans="1:10" ht="12.75">
      <c r="A87" s="127">
        <f ca="1" t="shared" si="2"/>
      </c>
      <c r="B87" s="124"/>
      <c r="C87" s="129"/>
      <c r="D87" s="128"/>
      <c r="E87" s="125"/>
      <c r="F87" s="114"/>
      <c r="G87" s="114"/>
      <c r="H87" s="115">
        <f t="shared" si="3"/>
      </c>
      <c r="I87" s="116"/>
      <c r="J87" s="51"/>
    </row>
    <row r="88" spans="1:10" ht="12.75">
      <c r="A88" s="127">
        <f ca="1" t="shared" si="2"/>
      </c>
      <c r="B88" s="124"/>
      <c r="C88" s="129"/>
      <c r="D88" s="128"/>
      <c r="E88" s="125"/>
      <c r="F88" s="114"/>
      <c r="G88" s="114"/>
      <c r="H88" s="115">
        <f t="shared" si="3"/>
      </c>
      <c r="I88" s="116"/>
      <c r="J88" s="51"/>
    </row>
    <row r="89" spans="1:10" ht="12.75">
      <c r="A89" s="127">
        <f ca="1" t="shared" si="2"/>
      </c>
      <c r="B89" s="124"/>
      <c r="C89" s="129"/>
      <c r="D89" s="128"/>
      <c r="E89" s="125"/>
      <c r="F89" s="114"/>
      <c r="G89" s="114"/>
      <c r="H89" s="115">
        <f t="shared" si="3"/>
      </c>
      <c r="I89" s="116"/>
      <c r="J89" s="51"/>
    </row>
    <row r="90" spans="1:10" ht="12.75">
      <c r="A90" s="127">
        <f ca="1" t="shared" si="2"/>
      </c>
      <c r="B90" s="124"/>
      <c r="C90" s="129"/>
      <c r="D90" s="128"/>
      <c r="E90" s="125"/>
      <c r="F90" s="114"/>
      <c r="G90" s="114"/>
      <c r="H90" s="115">
        <f t="shared" si="3"/>
      </c>
      <c r="I90" s="116"/>
      <c r="J90" s="51"/>
    </row>
    <row r="91" spans="1:10" ht="12.75">
      <c r="A91" s="127">
        <f ca="1" t="shared" si="2"/>
      </c>
      <c r="B91" s="124"/>
      <c r="C91" s="129"/>
      <c r="D91" s="128"/>
      <c r="E91" s="125"/>
      <c r="F91" s="114"/>
      <c r="G91" s="114"/>
      <c r="H91" s="115">
        <f t="shared" si="3"/>
      </c>
      <c r="I91" s="116"/>
      <c r="J91" s="51"/>
    </row>
    <row r="92" spans="1:10" ht="12.75">
      <c r="A92" s="127">
        <f ca="1" t="shared" si="2"/>
      </c>
      <c r="B92" s="124"/>
      <c r="C92" s="129"/>
      <c r="D92" s="128"/>
      <c r="E92" s="125"/>
      <c r="F92" s="114"/>
      <c r="G92" s="114"/>
      <c r="H92" s="115">
        <f t="shared" si="3"/>
      </c>
      <c r="I92" s="116"/>
      <c r="J92" s="51"/>
    </row>
    <row r="93" spans="1:10" ht="12.75">
      <c r="A93" s="127">
        <f ca="1" t="shared" si="2"/>
      </c>
      <c r="B93" s="124"/>
      <c r="C93" s="129"/>
      <c r="D93" s="128"/>
      <c r="E93" s="125"/>
      <c r="F93" s="114"/>
      <c r="G93" s="114"/>
      <c r="H93" s="115">
        <f t="shared" si="3"/>
      </c>
      <c r="I93" s="116"/>
      <c r="J93" s="51"/>
    </row>
    <row r="94" spans="1:10" ht="12.75">
      <c r="A94" s="127">
        <f ca="1" t="shared" si="2"/>
      </c>
      <c r="B94" s="124"/>
      <c r="C94" s="129"/>
      <c r="D94" s="128"/>
      <c r="E94" s="125"/>
      <c r="F94" s="114"/>
      <c r="G94" s="114"/>
      <c r="H94" s="115">
        <f t="shared" si="3"/>
      </c>
      <c r="I94" s="116"/>
      <c r="J94" s="51"/>
    </row>
    <row r="95" spans="1:10" ht="12.75">
      <c r="A95" s="127">
        <f ca="1" t="shared" si="2"/>
      </c>
      <c r="B95" s="124"/>
      <c r="C95" s="129"/>
      <c r="D95" s="128"/>
      <c r="E95" s="125"/>
      <c r="F95" s="114"/>
      <c r="G95" s="114"/>
      <c r="H95" s="115">
        <f t="shared" si="3"/>
      </c>
      <c r="I95" s="116"/>
      <c r="J95" s="51"/>
    </row>
    <row r="96" spans="1:10" ht="12.75">
      <c r="A96" s="127">
        <f ca="1" t="shared" si="2"/>
      </c>
      <c r="B96" s="124"/>
      <c r="C96" s="129"/>
      <c r="D96" s="128"/>
      <c r="E96" s="125"/>
      <c r="F96" s="114"/>
      <c r="G96" s="114"/>
      <c r="H96" s="115">
        <f t="shared" si="3"/>
      </c>
      <c r="I96" s="116"/>
      <c r="J96" s="51"/>
    </row>
    <row r="97" spans="1:10" ht="12.75">
      <c r="A97" s="127">
        <f ca="1" t="shared" si="2"/>
      </c>
      <c r="B97" s="124"/>
      <c r="C97" s="129"/>
      <c r="D97" s="128"/>
      <c r="E97" s="125"/>
      <c r="F97" s="114"/>
      <c r="G97" s="114"/>
      <c r="H97" s="115">
        <f t="shared" si="3"/>
      </c>
      <c r="I97" s="116"/>
      <c r="J97" s="51"/>
    </row>
    <row r="98" spans="1:10" ht="12.75">
      <c r="A98" s="127">
        <f ca="1" t="shared" si="2"/>
      </c>
      <c r="B98" s="124"/>
      <c r="C98" s="129"/>
      <c r="D98" s="128"/>
      <c r="E98" s="125"/>
      <c r="F98" s="114"/>
      <c r="G98" s="114"/>
      <c r="H98" s="115">
        <f t="shared" si="3"/>
      </c>
      <c r="I98" s="116"/>
      <c r="J98" s="51"/>
    </row>
    <row r="99" spans="1:10" ht="12.75">
      <c r="A99" s="127">
        <f ca="1" t="shared" si="2"/>
      </c>
      <c r="B99" s="124"/>
      <c r="C99" s="129"/>
      <c r="D99" s="128"/>
      <c r="E99" s="125"/>
      <c r="F99" s="114"/>
      <c r="G99" s="114"/>
      <c r="H99" s="115">
        <f t="shared" si="3"/>
      </c>
      <c r="I99" s="116"/>
      <c r="J99" s="51"/>
    </row>
    <row r="100" spans="1:10" ht="12.75">
      <c r="A100" s="127">
        <f ca="1" t="shared" si="2"/>
      </c>
      <c r="B100" s="124"/>
      <c r="C100" s="129"/>
      <c r="D100" s="128"/>
      <c r="E100" s="125"/>
      <c r="F100" s="114"/>
      <c r="G100" s="114"/>
      <c r="H100" s="115">
        <f t="shared" si="3"/>
      </c>
      <c r="I100" s="116"/>
      <c r="J100" s="51"/>
    </row>
    <row r="101" spans="1:10" ht="12.75">
      <c r="A101" s="127">
        <f ca="1" t="shared" si="2"/>
      </c>
      <c r="B101" s="124"/>
      <c r="C101" s="129"/>
      <c r="D101" s="128"/>
      <c r="E101" s="125"/>
      <c r="F101" s="114"/>
      <c r="G101" s="114"/>
      <c r="H101" s="115">
        <f t="shared" si="3"/>
      </c>
      <c r="I101" s="116"/>
      <c r="J101" s="51"/>
    </row>
    <row r="102" spans="1:10" ht="12.75">
      <c r="A102" s="127">
        <f ca="1" t="shared" si="2"/>
      </c>
      <c r="B102" s="124"/>
      <c r="C102" s="129"/>
      <c r="D102" s="128"/>
      <c r="E102" s="125"/>
      <c r="F102" s="114"/>
      <c r="G102" s="114"/>
      <c r="H102" s="115">
        <f t="shared" si="3"/>
      </c>
      <c r="I102" s="116"/>
      <c r="J102" s="51"/>
    </row>
    <row r="103" spans="1:10" ht="12.75">
      <c r="A103" s="127">
        <f ca="1" t="shared" si="2"/>
      </c>
      <c r="B103" s="124"/>
      <c r="C103" s="129"/>
      <c r="D103" s="128"/>
      <c r="E103" s="125"/>
      <c r="F103" s="114"/>
      <c r="G103" s="114"/>
      <c r="H103" s="115">
        <f t="shared" si="3"/>
      </c>
      <c r="I103" s="116"/>
      <c r="J103" s="51"/>
    </row>
    <row r="104" spans="1:10" ht="12.75">
      <c r="A104" s="127">
        <f ca="1" t="shared" si="2"/>
      </c>
      <c r="B104" s="124"/>
      <c r="C104" s="129"/>
      <c r="D104" s="128"/>
      <c r="E104" s="125"/>
      <c r="F104" s="114"/>
      <c r="G104" s="114"/>
      <c r="H104" s="115">
        <f t="shared" si="3"/>
      </c>
      <c r="I104" s="116"/>
      <c r="J104" s="51"/>
    </row>
    <row r="105" spans="1:10" ht="12.75">
      <c r="A105" s="127">
        <f ca="1" t="shared" si="2"/>
      </c>
      <c r="B105" s="124"/>
      <c r="C105" s="129"/>
      <c r="D105" s="128"/>
      <c r="E105" s="125"/>
      <c r="F105" s="114"/>
      <c r="G105" s="114"/>
      <c r="H105" s="115">
        <f t="shared" si="3"/>
      </c>
      <c r="I105" s="116"/>
      <c r="J105" s="51"/>
    </row>
    <row r="106" spans="1:10" ht="12.75">
      <c r="A106" s="127">
        <f ca="1" t="shared" si="2"/>
      </c>
      <c r="B106" s="124"/>
      <c r="C106" s="129"/>
      <c r="D106" s="128"/>
      <c r="E106" s="125"/>
      <c r="F106" s="114"/>
      <c r="G106" s="114"/>
      <c r="H106" s="115">
        <f t="shared" si="3"/>
      </c>
      <c r="I106" s="116"/>
      <c r="J106" s="51"/>
    </row>
    <row r="107" spans="1:10" ht="12.75">
      <c r="A107" s="127">
        <f ca="1" t="shared" si="2"/>
      </c>
      <c r="B107" s="124"/>
      <c r="C107" s="129"/>
      <c r="D107" s="128"/>
      <c r="E107" s="125"/>
      <c r="F107" s="114"/>
      <c r="G107" s="114"/>
      <c r="H107" s="115">
        <f t="shared" si="3"/>
      </c>
      <c r="I107" s="116"/>
      <c r="J107" s="51"/>
    </row>
    <row r="108" spans="1:10" ht="12.75">
      <c r="A108" s="127">
        <f ca="1" t="shared" si="2"/>
      </c>
      <c r="B108" s="124"/>
      <c r="C108" s="129"/>
      <c r="D108" s="128"/>
      <c r="E108" s="125"/>
      <c r="F108" s="114"/>
      <c r="G108" s="114"/>
      <c r="H108" s="115">
        <f t="shared" si="3"/>
      </c>
      <c r="I108" s="116"/>
      <c r="J108" s="51"/>
    </row>
    <row r="109" spans="1:10" ht="12.75">
      <c r="A109" s="127">
        <f ca="1" t="shared" si="2"/>
      </c>
      <c r="B109" s="124"/>
      <c r="C109" s="129"/>
      <c r="D109" s="128"/>
      <c r="E109" s="125"/>
      <c r="F109" s="114"/>
      <c r="G109" s="114"/>
      <c r="H109" s="115">
        <f t="shared" si="3"/>
      </c>
      <c r="I109" s="116"/>
      <c r="J109" s="51"/>
    </row>
    <row r="110" spans="1:10" ht="12.75">
      <c r="A110" s="127">
        <f ca="1" t="shared" si="2"/>
      </c>
      <c r="B110" s="124"/>
      <c r="C110" s="129"/>
      <c r="D110" s="128"/>
      <c r="E110" s="125"/>
      <c r="F110" s="114"/>
      <c r="G110" s="114"/>
      <c r="H110" s="115">
        <f t="shared" si="3"/>
      </c>
      <c r="I110" s="116"/>
      <c r="J110" s="51"/>
    </row>
    <row r="111" spans="1:10" ht="12.75">
      <c r="A111" s="127">
        <f ca="1" t="shared" si="2"/>
      </c>
      <c r="B111" s="124"/>
      <c r="C111" s="129"/>
      <c r="D111" s="128"/>
      <c r="E111" s="125"/>
      <c r="F111" s="114"/>
      <c r="G111" s="114"/>
      <c r="H111" s="115">
        <f t="shared" si="3"/>
      </c>
      <c r="I111" s="116"/>
      <c r="J111" s="51"/>
    </row>
    <row r="112" spans="1:10" ht="12.75">
      <c r="A112" s="127">
        <f ca="1" t="shared" si="2"/>
      </c>
      <c r="B112" s="124"/>
      <c r="C112" s="129"/>
      <c r="D112" s="128"/>
      <c r="E112" s="125"/>
      <c r="F112" s="114"/>
      <c r="G112" s="114"/>
      <c r="H112" s="115">
        <f t="shared" si="3"/>
      </c>
      <c r="I112" s="116"/>
      <c r="J112" s="51"/>
    </row>
    <row r="113" spans="1:10" ht="12.75">
      <c r="A113" s="127">
        <f ca="1" t="shared" si="2"/>
      </c>
      <c r="B113" s="124"/>
      <c r="C113" s="129"/>
      <c r="D113" s="128"/>
      <c r="E113" s="125"/>
      <c r="F113" s="114"/>
      <c r="G113" s="114"/>
      <c r="H113" s="115">
        <f t="shared" si="3"/>
      </c>
      <c r="I113" s="116"/>
      <c r="J113" s="51"/>
    </row>
    <row r="114" spans="1:10" ht="12.75">
      <c r="A114" s="127">
        <f ca="1" t="shared" si="2"/>
      </c>
      <c r="B114" s="124"/>
      <c r="C114" s="129"/>
      <c r="D114" s="128"/>
      <c r="E114" s="125"/>
      <c r="F114" s="114"/>
      <c r="G114" s="114"/>
      <c r="H114" s="115">
        <f t="shared" si="3"/>
      </c>
      <c r="I114" s="116"/>
      <c r="J114" s="51"/>
    </row>
    <row r="115" spans="1:10" ht="12.75">
      <c r="A115" s="127">
        <f ca="1" t="shared" si="2"/>
      </c>
      <c r="B115" s="124"/>
      <c r="C115" s="129"/>
      <c r="D115" s="128"/>
      <c r="E115" s="125"/>
      <c r="F115" s="114"/>
      <c r="G115" s="114"/>
      <c r="H115" s="115">
        <f t="shared" si="3"/>
      </c>
      <c r="I115" s="116"/>
      <c r="J115" s="51"/>
    </row>
    <row r="116" spans="1:10" ht="12.75">
      <c r="A116" s="127">
        <f ca="1" t="shared" si="2"/>
      </c>
      <c r="B116" s="124"/>
      <c r="C116" s="129"/>
      <c r="D116" s="128"/>
      <c r="E116" s="125"/>
      <c r="F116" s="114"/>
      <c r="G116" s="114"/>
      <c r="H116" s="115">
        <f t="shared" si="3"/>
      </c>
      <c r="I116" s="116"/>
      <c r="J116" s="51"/>
    </row>
    <row r="117" spans="1:10" ht="12.75">
      <c r="A117" s="127">
        <f ca="1" t="shared" si="2"/>
      </c>
      <c r="B117" s="124"/>
      <c r="C117" s="129"/>
      <c r="D117" s="128"/>
      <c r="E117" s="125"/>
      <c r="F117" s="114"/>
      <c r="G117" s="114"/>
      <c r="H117" s="115">
        <f t="shared" si="3"/>
      </c>
      <c r="I117" s="116"/>
      <c r="J117" s="51"/>
    </row>
    <row r="118" spans="1:10" ht="12.75">
      <c r="A118" s="127">
        <f ca="1" t="shared" si="2"/>
      </c>
      <c r="B118" s="124"/>
      <c r="C118" s="129"/>
      <c r="D118" s="128"/>
      <c r="E118" s="125"/>
      <c r="F118" s="114"/>
      <c r="G118" s="114"/>
      <c r="H118" s="115">
        <f t="shared" si="3"/>
      </c>
      <c r="I118" s="116"/>
      <c r="J118" s="51"/>
    </row>
    <row r="119" spans="1:10" ht="12.75">
      <c r="A119" s="127">
        <f ca="1" t="shared" si="2"/>
      </c>
      <c r="B119" s="124"/>
      <c r="C119" s="129"/>
      <c r="D119" s="128"/>
      <c r="E119" s="125"/>
      <c r="F119" s="114"/>
      <c r="G119" s="114"/>
      <c r="H119" s="115">
        <f t="shared" si="3"/>
      </c>
      <c r="I119" s="116"/>
      <c r="J119" s="51"/>
    </row>
    <row r="120" spans="1:10" ht="12.75">
      <c r="A120" s="127">
        <f ca="1" t="shared" si="2"/>
      </c>
      <c r="B120" s="124"/>
      <c r="C120" s="129"/>
      <c r="D120" s="128"/>
      <c r="E120" s="125"/>
      <c r="F120" s="114"/>
      <c r="G120" s="114"/>
      <c r="H120" s="115">
        <f t="shared" si="3"/>
      </c>
      <c r="I120" s="116"/>
      <c r="J120" s="51"/>
    </row>
    <row r="121" spans="1:10" ht="12.75">
      <c r="A121" s="127">
        <f ca="1" t="shared" si="2"/>
      </c>
      <c r="B121" s="124"/>
      <c r="C121" s="129"/>
      <c r="D121" s="128"/>
      <c r="E121" s="125"/>
      <c r="F121" s="114"/>
      <c r="G121" s="114"/>
      <c r="H121" s="115">
        <f t="shared" si="3"/>
      </c>
      <c r="I121" s="116"/>
      <c r="J121" s="51"/>
    </row>
    <row r="122" spans="1:10" ht="12.75">
      <c r="A122" s="127">
        <f ca="1" t="shared" si="2"/>
      </c>
      <c r="B122" s="124"/>
      <c r="C122" s="129"/>
      <c r="D122" s="128"/>
      <c r="E122" s="125"/>
      <c r="F122" s="114"/>
      <c r="G122" s="114"/>
      <c r="H122" s="115">
        <f t="shared" si="3"/>
      </c>
      <c r="I122" s="116"/>
      <c r="J122" s="51"/>
    </row>
    <row r="123" spans="1:10" ht="12.75">
      <c r="A123" s="127">
        <f ca="1" t="shared" si="2"/>
      </c>
      <c r="B123" s="124"/>
      <c r="C123" s="129"/>
      <c r="D123" s="128"/>
      <c r="E123" s="125"/>
      <c r="F123" s="114"/>
      <c r="G123" s="114"/>
      <c r="H123" s="115">
        <f t="shared" si="3"/>
      </c>
      <c r="I123" s="116"/>
      <c r="J123" s="51"/>
    </row>
    <row r="124" spans="1:10" ht="12.75">
      <c r="A124" s="127">
        <f ca="1" t="shared" si="2"/>
      </c>
      <c r="B124" s="124"/>
      <c r="C124" s="129"/>
      <c r="D124" s="128"/>
      <c r="E124" s="125"/>
      <c r="F124" s="114"/>
      <c r="G124" s="114"/>
      <c r="H124" s="115">
        <f t="shared" si="3"/>
      </c>
      <c r="I124" s="116"/>
      <c r="J124" s="51"/>
    </row>
    <row r="125" spans="1:10" ht="12.75">
      <c r="A125" s="127">
        <f ca="1" t="shared" si="2"/>
      </c>
      <c r="B125" s="124"/>
      <c r="C125" s="129"/>
      <c r="D125" s="128"/>
      <c r="E125" s="125"/>
      <c r="F125" s="114"/>
      <c r="G125" s="114"/>
      <c r="H125" s="115">
        <f t="shared" si="3"/>
      </c>
      <c r="I125" s="116"/>
      <c r="J125" s="51"/>
    </row>
    <row r="126" spans="1:10" ht="12.75">
      <c r="A126" s="127">
        <f ca="1" t="shared" si="2"/>
      </c>
      <c r="B126" s="124"/>
      <c r="C126" s="129"/>
      <c r="D126" s="128"/>
      <c r="E126" s="125"/>
      <c r="F126" s="114"/>
      <c r="G126" s="114"/>
      <c r="H126" s="115">
        <f t="shared" si="3"/>
      </c>
      <c r="I126" s="116"/>
      <c r="J126" s="51"/>
    </row>
    <row r="127" spans="1:10" ht="12.75">
      <c r="A127" s="127">
        <f ca="1" t="shared" si="2"/>
      </c>
      <c r="B127" s="124"/>
      <c r="C127" s="129"/>
      <c r="D127" s="128"/>
      <c r="E127" s="125"/>
      <c r="F127" s="114"/>
      <c r="G127" s="114"/>
      <c r="H127" s="115">
        <f t="shared" si="3"/>
      </c>
      <c r="I127" s="116"/>
      <c r="J127" s="51"/>
    </row>
    <row r="128" spans="1:10" ht="12.75">
      <c r="A128" s="127">
        <f ca="1" t="shared" si="2"/>
      </c>
      <c r="B128" s="124"/>
      <c r="C128" s="129"/>
      <c r="D128" s="128"/>
      <c r="E128" s="125"/>
      <c r="F128" s="114"/>
      <c r="G128" s="114"/>
      <c r="H128" s="115">
        <f t="shared" si="3"/>
      </c>
      <c r="I128" s="116"/>
      <c r="J128" s="51"/>
    </row>
    <row r="129" spans="1:10" ht="12.75">
      <c r="A129" s="127">
        <f ca="1" t="shared" si="2"/>
      </c>
      <c r="B129" s="124"/>
      <c r="C129" s="129"/>
      <c r="D129" s="128"/>
      <c r="E129" s="125"/>
      <c r="F129" s="114"/>
      <c r="G129" s="114"/>
      <c r="H129" s="115">
        <f t="shared" si="3"/>
      </c>
      <c r="I129" s="116"/>
      <c r="J129" s="51"/>
    </row>
    <row r="130" spans="1:10" ht="12.75">
      <c r="A130" s="127">
        <f ca="1" t="shared" si="2"/>
      </c>
      <c r="B130" s="124"/>
      <c r="C130" s="129"/>
      <c r="D130" s="128"/>
      <c r="E130" s="125"/>
      <c r="F130" s="114"/>
      <c r="G130" s="114"/>
      <c r="H130" s="115">
        <f t="shared" si="3"/>
      </c>
      <c r="I130" s="116"/>
      <c r="J130" s="51"/>
    </row>
    <row r="131" spans="1:10" ht="12.75">
      <c r="A131" s="127">
        <f ca="1" t="shared" si="2"/>
      </c>
      <c r="B131" s="124"/>
      <c r="C131" s="129"/>
      <c r="D131" s="128"/>
      <c r="E131" s="125"/>
      <c r="F131" s="114"/>
      <c r="G131" s="114"/>
      <c r="H131" s="115">
        <f t="shared" si="3"/>
      </c>
      <c r="I131" s="116"/>
      <c r="J131" s="51"/>
    </row>
    <row r="132" spans="1:10" ht="12.75">
      <c r="A132" s="127">
        <f ca="1" t="shared" si="2"/>
      </c>
      <c r="B132" s="124"/>
      <c r="C132" s="129"/>
      <c r="D132" s="128"/>
      <c r="E132" s="125"/>
      <c r="F132" s="114"/>
      <c r="G132" s="114"/>
      <c r="H132" s="115">
        <f t="shared" si="3"/>
      </c>
      <c r="I132" s="116"/>
      <c r="J132" s="51"/>
    </row>
    <row r="133" spans="1:10" ht="12.75">
      <c r="A133" s="127">
        <f ca="1" t="shared" si="2"/>
      </c>
      <c r="B133" s="124"/>
      <c r="C133" s="129"/>
      <c r="D133" s="128"/>
      <c r="E133" s="125"/>
      <c r="F133" s="114"/>
      <c r="G133" s="114"/>
      <c r="H133" s="115">
        <f t="shared" si="3"/>
      </c>
      <c r="I133" s="116"/>
      <c r="J133" s="51"/>
    </row>
    <row r="134" spans="1:10" ht="12.75">
      <c r="A134" s="127">
        <f ca="1" t="shared" si="2"/>
      </c>
      <c r="B134" s="124"/>
      <c r="C134" s="129"/>
      <c r="D134" s="128"/>
      <c r="E134" s="125"/>
      <c r="F134" s="114"/>
      <c r="G134" s="114"/>
      <c r="H134" s="115">
        <f t="shared" si="3"/>
      </c>
      <c r="I134" s="116"/>
      <c r="J134" s="51"/>
    </row>
    <row r="135" spans="1:10" ht="12.75">
      <c r="A135" s="127">
        <f ca="1" t="shared" si="2"/>
      </c>
      <c r="B135" s="124"/>
      <c r="C135" s="129"/>
      <c r="D135" s="128"/>
      <c r="E135" s="125"/>
      <c r="F135" s="114"/>
      <c r="G135" s="114"/>
      <c r="H135" s="115">
        <f t="shared" si="3"/>
      </c>
      <c r="I135" s="116"/>
      <c r="J135" s="51"/>
    </row>
    <row r="136" spans="1:10" ht="12.75">
      <c r="A136" s="127">
        <f ca="1" t="shared" si="2"/>
      </c>
      <c r="B136" s="124"/>
      <c r="C136" s="129"/>
      <c r="D136" s="128"/>
      <c r="E136" s="125"/>
      <c r="F136" s="114"/>
      <c r="G136" s="114"/>
      <c r="H136" s="115">
        <f t="shared" si="3"/>
      </c>
      <c r="I136" s="116"/>
      <c r="J136" s="51"/>
    </row>
    <row r="137" spans="1:10" ht="12.75">
      <c r="A137" s="127">
        <f ca="1" t="shared" si="2"/>
      </c>
      <c r="B137" s="124"/>
      <c r="C137" s="129"/>
      <c r="D137" s="128"/>
      <c r="E137" s="125"/>
      <c r="F137" s="114"/>
      <c r="G137" s="114"/>
      <c r="H137" s="115">
        <f t="shared" si="3"/>
      </c>
      <c r="I137" s="116"/>
      <c r="J137" s="51"/>
    </row>
    <row r="138" spans="1:10" ht="12.75">
      <c r="A138" s="127">
        <f ca="1" t="shared" si="2"/>
      </c>
      <c r="B138" s="124"/>
      <c r="C138" s="129"/>
      <c r="D138" s="128"/>
      <c r="E138" s="125"/>
      <c r="F138" s="114"/>
      <c r="G138" s="114"/>
      <c r="H138" s="115">
        <f t="shared" si="3"/>
      </c>
      <c r="I138" s="116"/>
      <c r="J138" s="51"/>
    </row>
    <row r="139" spans="1:10" ht="12.75">
      <c r="A139" s="127">
        <f ca="1" t="shared" si="2"/>
      </c>
      <c r="B139" s="124"/>
      <c r="C139" s="129"/>
      <c r="D139" s="128"/>
      <c r="E139" s="125"/>
      <c r="F139" s="114"/>
      <c r="G139" s="114"/>
      <c r="H139" s="115">
        <f t="shared" si="3"/>
      </c>
      <c r="I139" s="116"/>
      <c r="J139" s="51"/>
    </row>
    <row r="140" spans="1:10" ht="12.75">
      <c r="A140" s="127">
        <f ca="1" t="shared" si="2"/>
      </c>
      <c r="B140" s="124"/>
      <c r="C140" s="129"/>
      <c r="D140" s="128"/>
      <c r="E140" s="125"/>
      <c r="F140" s="114"/>
      <c r="G140" s="114"/>
      <c r="H140" s="115">
        <f t="shared" si="3"/>
      </c>
      <c r="I140" s="116"/>
      <c r="J140" s="51"/>
    </row>
    <row r="141" spans="1:10" ht="12.75">
      <c r="A141" s="127">
        <f ca="1" t="shared" si="2"/>
      </c>
      <c r="B141" s="124"/>
      <c r="C141" s="129"/>
      <c r="D141" s="128"/>
      <c r="E141" s="125"/>
      <c r="F141" s="114"/>
      <c r="G141" s="114"/>
      <c r="H141" s="115">
        <f t="shared" si="3"/>
      </c>
      <c r="I141" s="116"/>
      <c r="J141" s="51"/>
    </row>
    <row r="142" spans="1:10" ht="12.75">
      <c r="A142" s="127">
        <f ca="1" t="shared" si="2"/>
      </c>
      <c r="B142" s="124"/>
      <c r="C142" s="129"/>
      <c r="D142" s="128"/>
      <c r="E142" s="125"/>
      <c r="F142" s="114"/>
      <c r="G142" s="114"/>
      <c r="H142" s="115">
        <f t="shared" si="3"/>
      </c>
      <c r="I142" s="116"/>
      <c r="J142" s="51"/>
    </row>
    <row r="143" spans="1:10" ht="12.75">
      <c r="A143" s="127">
        <f ca="1" t="shared" si="2"/>
      </c>
      <c r="B143" s="124"/>
      <c r="C143" s="129"/>
      <c r="D143" s="128"/>
      <c r="E143" s="125"/>
      <c r="F143" s="114"/>
      <c r="G143" s="114"/>
      <c r="H143" s="115">
        <f t="shared" si="3"/>
      </c>
      <c r="I143" s="116"/>
      <c r="J143" s="51"/>
    </row>
    <row r="144" spans="1:10" ht="12.75">
      <c r="A144" s="127">
        <f aca="true" ca="1" t="shared" si="4" ref="A144:A198">+IF(NOT(ISBLANK(INDIRECT("e"&amp;ROW()))),MAX(INDIRECT("a$14:A"&amp;ROW()-1))+1,"")</f>
      </c>
      <c r="B144" s="124"/>
      <c r="C144" s="129"/>
      <c r="D144" s="128"/>
      <c r="E144" s="125"/>
      <c r="F144" s="114"/>
      <c r="G144" s="114"/>
      <c r="H144" s="115">
        <f aca="true" t="shared" si="5" ref="H144:H198">+IF(AND(F144="",G144=""),"",ROUND(F144*G144,2))</f>
      </c>
      <c r="I144" s="116"/>
      <c r="J144" s="51"/>
    </row>
    <row r="145" spans="1:10" ht="12.75">
      <c r="A145" s="127">
        <f ca="1" t="shared" si="4"/>
      </c>
      <c r="B145" s="124"/>
      <c r="C145" s="129"/>
      <c r="D145" s="128"/>
      <c r="E145" s="125"/>
      <c r="F145" s="114"/>
      <c r="G145" s="114"/>
      <c r="H145" s="115">
        <f t="shared" si="5"/>
      </c>
      <c r="I145" s="116"/>
      <c r="J145" s="51"/>
    </row>
    <row r="146" spans="1:10" ht="12.75">
      <c r="A146" s="127">
        <f ca="1" t="shared" si="4"/>
      </c>
      <c r="B146" s="124"/>
      <c r="C146" s="129"/>
      <c r="D146" s="128"/>
      <c r="E146" s="125"/>
      <c r="F146" s="114"/>
      <c r="G146" s="114"/>
      <c r="H146" s="115">
        <f t="shared" si="5"/>
      </c>
      <c r="I146" s="116"/>
      <c r="J146" s="51"/>
    </row>
    <row r="147" spans="1:10" ht="12.75">
      <c r="A147" s="127">
        <f ca="1" t="shared" si="4"/>
      </c>
      <c r="B147" s="124"/>
      <c r="C147" s="129"/>
      <c r="D147" s="128"/>
      <c r="E147" s="125"/>
      <c r="F147" s="114"/>
      <c r="G147" s="114"/>
      <c r="H147" s="115">
        <f t="shared" si="5"/>
      </c>
      <c r="I147" s="116"/>
      <c r="J147" s="51"/>
    </row>
    <row r="148" spans="1:10" ht="12.75">
      <c r="A148" s="127">
        <f ca="1" t="shared" si="4"/>
      </c>
      <c r="B148" s="124"/>
      <c r="C148" s="129"/>
      <c r="D148" s="128"/>
      <c r="E148" s="125"/>
      <c r="F148" s="114"/>
      <c r="G148" s="114"/>
      <c r="H148" s="115">
        <f t="shared" si="5"/>
      </c>
      <c r="I148" s="116"/>
      <c r="J148" s="51"/>
    </row>
    <row r="149" spans="1:10" ht="12.75">
      <c r="A149" s="127">
        <f ca="1" t="shared" si="4"/>
      </c>
      <c r="B149" s="124"/>
      <c r="C149" s="129"/>
      <c r="D149" s="128"/>
      <c r="E149" s="125"/>
      <c r="F149" s="114"/>
      <c r="G149" s="114"/>
      <c r="H149" s="115">
        <f t="shared" si="5"/>
      </c>
      <c r="I149" s="116"/>
      <c r="J149" s="51"/>
    </row>
    <row r="150" spans="1:10" ht="12.75">
      <c r="A150" s="127">
        <f ca="1" t="shared" si="4"/>
      </c>
      <c r="B150" s="124"/>
      <c r="C150" s="129"/>
      <c r="D150" s="128"/>
      <c r="E150" s="125"/>
      <c r="F150" s="114"/>
      <c r="G150" s="114"/>
      <c r="H150" s="115">
        <f t="shared" si="5"/>
      </c>
      <c r="I150" s="116"/>
      <c r="J150" s="51"/>
    </row>
    <row r="151" spans="1:10" ht="12.75">
      <c r="A151" s="127">
        <f ca="1" t="shared" si="4"/>
      </c>
      <c r="B151" s="124"/>
      <c r="C151" s="129"/>
      <c r="D151" s="128"/>
      <c r="E151" s="125"/>
      <c r="F151" s="114"/>
      <c r="G151" s="114"/>
      <c r="H151" s="115">
        <f t="shared" si="5"/>
      </c>
      <c r="I151" s="116"/>
      <c r="J151" s="51"/>
    </row>
    <row r="152" spans="1:10" ht="12.75">
      <c r="A152" s="127">
        <f ca="1" t="shared" si="4"/>
      </c>
      <c r="B152" s="124"/>
      <c r="C152" s="129"/>
      <c r="D152" s="128"/>
      <c r="E152" s="125"/>
      <c r="F152" s="114"/>
      <c r="G152" s="114"/>
      <c r="H152" s="115">
        <f t="shared" si="5"/>
      </c>
      <c r="I152" s="116"/>
      <c r="J152" s="51"/>
    </row>
    <row r="153" spans="1:10" ht="12.75">
      <c r="A153" s="127">
        <f ca="1" t="shared" si="4"/>
      </c>
      <c r="B153" s="124"/>
      <c r="C153" s="129"/>
      <c r="D153" s="128"/>
      <c r="E153" s="125"/>
      <c r="F153" s="114"/>
      <c r="G153" s="114"/>
      <c r="H153" s="115">
        <f t="shared" si="5"/>
      </c>
      <c r="I153" s="116"/>
      <c r="J153" s="51"/>
    </row>
    <row r="154" spans="1:10" ht="12.75">
      <c r="A154" s="127">
        <f ca="1" t="shared" si="4"/>
      </c>
      <c r="B154" s="124"/>
      <c r="C154" s="129"/>
      <c r="D154" s="128"/>
      <c r="E154" s="125"/>
      <c r="F154" s="114"/>
      <c r="G154" s="114"/>
      <c r="H154" s="115">
        <f t="shared" si="5"/>
      </c>
      <c r="I154" s="116"/>
      <c r="J154" s="51"/>
    </row>
    <row r="155" spans="1:10" ht="12.75">
      <c r="A155" s="127">
        <f ca="1" t="shared" si="4"/>
      </c>
      <c r="B155" s="124"/>
      <c r="C155" s="129"/>
      <c r="D155" s="128"/>
      <c r="E155" s="125"/>
      <c r="F155" s="114"/>
      <c r="G155" s="114"/>
      <c r="H155" s="115">
        <f t="shared" si="5"/>
      </c>
      <c r="I155" s="116"/>
      <c r="J155" s="51"/>
    </row>
    <row r="156" spans="1:10" ht="12.75">
      <c r="A156" s="127">
        <f ca="1" t="shared" si="4"/>
      </c>
      <c r="B156" s="124"/>
      <c r="C156" s="129"/>
      <c r="D156" s="128"/>
      <c r="E156" s="125"/>
      <c r="F156" s="114"/>
      <c r="G156" s="114"/>
      <c r="H156" s="115">
        <f t="shared" si="5"/>
      </c>
      <c r="I156" s="116"/>
      <c r="J156" s="51"/>
    </row>
    <row r="157" spans="1:10" ht="12.75">
      <c r="A157" s="127">
        <f ca="1" t="shared" si="4"/>
      </c>
      <c r="B157" s="124"/>
      <c r="C157" s="129"/>
      <c r="D157" s="128"/>
      <c r="E157" s="125"/>
      <c r="F157" s="114"/>
      <c r="G157" s="114"/>
      <c r="H157" s="115">
        <f t="shared" si="5"/>
      </c>
      <c r="I157" s="116"/>
      <c r="J157" s="51"/>
    </row>
    <row r="158" spans="1:10" ht="12.75">
      <c r="A158" s="127">
        <f ca="1" t="shared" si="4"/>
      </c>
      <c r="B158" s="124"/>
      <c r="C158" s="129"/>
      <c r="D158" s="128"/>
      <c r="E158" s="125"/>
      <c r="F158" s="114"/>
      <c r="G158" s="114"/>
      <c r="H158" s="115">
        <f t="shared" si="5"/>
      </c>
      <c r="I158" s="116"/>
      <c r="J158" s="51"/>
    </row>
    <row r="159" spans="1:10" ht="12.75">
      <c r="A159" s="127">
        <f ca="1" t="shared" si="4"/>
      </c>
      <c r="B159" s="124"/>
      <c r="C159" s="129"/>
      <c r="D159" s="128"/>
      <c r="E159" s="125"/>
      <c r="F159" s="114"/>
      <c r="G159" s="114"/>
      <c r="H159" s="115">
        <f t="shared" si="5"/>
      </c>
      <c r="I159" s="116"/>
      <c r="J159" s="51"/>
    </row>
    <row r="160" spans="1:10" ht="12.75">
      <c r="A160" s="127">
        <f ca="1" t="shared" si="4"/>
      </c>
      <c r="B160" s="124"/>
      <c r="C160" s="129"/>
      <c r="D160" s="128"/>
      <c r="E160" s="125"/>
      <c r="F160" s="114"/>
      <c r="G160" s="114"/>
      <c r="H160" s="115">
        <f t="shared" si="5"/>
      </c>
      <c r="I160" s="116"/>
      <c r="J160" s="51"/>
    </row>
    <row r="161" spans="1:10" ht="12.75">
      <c r="A161" s="127">
        <f ca="1" t="shared" si="4"/>
      </c>
      <c r="B161" s="124"/>
      <c r="C161" s="129"/>
      <c r="D161" s="128"/>
      <c r="E161" s="125"/>
      <c r="F161" s="114"/>
      <c r="G161" s="114"/>
      <c r="H161" s="115">
        <f t="shared" si="5"/>
      </c>
      <c r="I161" s="116"/>
      <c r="J161" s="51"/>
    </row>
    <row r="162" spans="1:10" ht="12.75">
      <c r="A162" s="127">
        <f ca="1" t="shared" si="4"/>
      </c>
      <c r="B162" s="124"/>
      <c r="C162" s="129"/>
      <c r="D162" s="128"/>
      <c r="E162" s="125"/>
      <c r="F162" s="114"/>
      <c r="G162" s="114"/>
      <c r="H162" s="115">
        <f t="shared" si="5"/>
      </c>
      <c r="I162" s="116"/>
      <c r="J162" s="51"/>
    </row>
    <row r="163" spans="1:10" ht="12.75">
      <c r="A163" s="127">
        <f ca="1" t="shared" si="4"/>
      </c>
      <c r="B163" s="124"/>
      <c r="C163" s="129"/>
      <c r="D163" s="128"/>
      <c r="E163" s="125"/>
      <c r="F163" s="114"/>
      <c r="G163" s="114"/>
      <c r="H163" s="115">
        <f t="shared" si="5"/>
      </c>
      <c r="I163" s="116"/>
      <c r="J163" s="51"/>
    </row>
    <row r="164" spans="1:10" ht="12.75">
      <c r="A164" s="127">
        <f ca="1" t="shared" si="4"/>
      </c>
      <c r="B164" s="124"/>
      <c r="C164" s="129"/>
      <c r="D164" s="128"/>
      <c r="E164" s="125"/>
      <c r="F164" s="114"/>
      <c r="G164" s="114"/>
      <c r="H164" s="115">
        <f t="shared" si="5"/>
      </c>
      <c r="I164" s="116"/>
      <c r="J164" s="51"/>
    </row>
    <row r="165" spans="1:10" ht="12.75">
      <c r="A165" s="127">
        <f ca="1" t="shared" si="4"/>
      </c>
      <c r="B165" s="124"/>
      <c r="C165" s="129"/>
      <c r="D165" s="128"/>
      <c r="E165" s="125"/>
      <c r="F165" s="114"/>
      <c r="G165" s="114"/>
      <c r="H165" s="115">
        <f t="shared" si="5"/>
      </c>
      <c r="I165" s="116"/>
      <c r="J165" s="51"/>
    </row>
    <row r="166" spans="1:10" ht="12.75">
      <c r="A166" s="127">
        <f ca="1" t="shared" si="4"/>
      </c>
      <c r="B166" s="124"/>
      <c r="C166" s="129"/>
      <c r="D166" s="128"/>
      <c r="E166" s="125"/>
      <c r="F166" s="114"/>
      <c r="G166" s="114"/>
      <c r="H166" s="115">
        <f t="shared" si="5"/>
      </c>
      <c r="I166" s="116"/>
      <c r="J166" s="51"/>
    </row>
    <row r="167" spans="1:10" ht="12.75">
      <c r="A167" s="127">
        <f ca="1" t="shared" si="4"/>
      </c>
      <c r="B167" s="124"/>
      <c r="C167" s="129"/>
      <c r="D167" s="128"/>
      <c r="E167" s="125"/>
      <c r="F167" s="114"/>
      <c r="G167" s="114"/>
      <c r="H167" s="115">
        <f t="shared" si="5"/>
      </c>
      <c r="I167" s="116"/>
      <c r="J167" s="51"/>
    </row>
    <row r="168" spans="1:10" ht="12.75">
      <c r="A168" s="127">
        <f ca="1" t="shared" si="4"/>
      </c>
      <c r="B168" s="124"/>
      <c r="C168" s="129"/>
      <c r="D168" s="128"/>
      <c r="E168" s="125"/>
      <c r="F168" s="114"/>
      <c r="G168" s="114"/>
      <c r="H168" s="115">
        <f t="shared" si="5"/>
      </c>
      <c r="I168" s="116"/>
      <c r="J168" s="51"/>
    </row>
    <row r="169" spans="1:10" ht="12.75">
      <c r="A169" s="127">
        <f ca="1" t="shared" si="4"/>
      </c>
      <c r="B169" s="124"/>
      <c r="C169" s="129"/>
      <c r="D169" s="128"/>
      <c r="E169" s="125"/>
      <c r="F169" s="114"/>
      <c r="G169" s="114"/>
      <c r="H169" s="115">
        <f t="shared" si="5"/>
      </c>
      <c r="I169" s="116"/>
      <c r="J169" s="51"/>
    </row>
    <row r="170" spans="1:10" ht="12.75">
      <c r="A170" s="127">
        <f ca="1" t="shared" si="4"/>
      </c>
      <c r="B170" s="124"/>
      <c r="C170" s="129"/>
      <c r="D170" s="128"/>
      <c r="E170" s="125"/>
      <c r="F170" s="114"/>
      <c r="G170" s="114"/>
      <c r="H170" s="115">
        <f t="shared" si="5"/>
      </c>
      <c r="I170" s="116"/>
      <c r="J170" s="51"/>
    </row>
    <row r="171" spans="1:10" ht="12.75">
      <c r="A171" s="127">
        <f ca="1" t="shared" si="4"/>
      </c>
      <c r="B171" s="124"/>
      <c r="C171" s="129"/>
      <c r="D171" s="128"/>
      <c r="E171" s="125"/>
      <c r="F171" s="114"/>
      <c r="G171" s="114"/>
      <c r="H171" s="115">
        <f t="shared" si="5"/>
      </c>
      <c r="I171" s="116"/>
      <c r="J171" s="51"/>
    </row>
    <row r="172" spans="1:10" ht="12.75">
      <c r="A172" s="127">
        <f ca="1" t="shared" si="4"/>
      </c>
      <c r="B172" s="124"/>
      <c r="C172" s="129"/>
      <c r="D172" s="128"/>
      <c r="E172" s="125"/>
      <c r="F172" s="114"/>
      <c r="G172" s="114"/>
      <c r="H172" s="115">
        <f t="shared" si="5"/>
      </c>
      <c r="I172" s="116"/>
      <c r="J172" s="51"/>
    </row>
    <row r="173" spans="1:10" ht="12.75">
      <c r="A173" s="127">
        <f ca="1" t="shared" si="4"/>
      </c>
      <c r="B173" s="124"/>
      <c r="C173" s="129"/>
      <c r="D173" s="128"/>
      <c r="E173" s="125"/>
      <c r="F173" s="114"/>
      <c r="G173" s="114"/>
      <c r="H173" s="115">
        <f t="shared" si="5"/>
      </c>
      <c r="I173" s="116"/>
      <c r="J173" s="51"/>
    </row>
    <row r="174" spans="1:10" ht="12.75">
      <c r="A174" s="127">
        <f ca="1" t="shared" si="4"/>
      </c>
      <c r="B174" s="124"/>
      <c r="C174" s="129"/>
      <c r="D174" s="128"/>
      <c r="E174" s="125"/>
      <c r="F174" s="114"/>
      <c r="G174" s="114"/>
      <c r="H174" s="115">
        <f t="shared" si="5"/>
      </c>
      <c r="I174" s="116"/>
      <c r="J174" s="51"/>
    </row>
    <row r="175" spans="1:10" ht="12.75">
      <c r="A175" s="127">
        <f ca="1" t="shared" si="4"/>
      </c>
      <c r="B175" s="124"/>
      <c r="C175" s="129"/>
      <c r="D175" s="128"/>
      <c r="E175" s="125"/>
      <c r="F175" s="114"/>
      <c r="G175" s="114"/>
      <c r="H175" s="115">
        <f t="shared" si="5"/>
      </c>
      <c r="I175" s="116"/>
      <c r="J175" s="51"/>
    </row>
    <row r="176" spans="1:10" ht="12.75">
      <c r="A176" s="127">
        <f ca="1" t="shared" si="4"/>
      </c>
      <c r="B176" s="124"/>
      <c r="C176" s="129"/>
      <c r="D176" s="128"/>
      <c r="E176" s="125"/>
      <c r="F176" s="114"/>
      <c r="G176" s="114"/>
      <c r="H176" s="115">
        <f t="shared" si="5"/>
      </c>
      <c r="I176" s="116"/>
      <c r="J176" s="51"/>
    </row>
    <row r="177" spans="1:10" ht="12.75">
      <c r="A177" s="127">
        <f ca="1" t="shared" si="4"/>
      </c>
      <c r="B177" s="124"/>
      <c r="C177" s="129"/>
      <c r="D177" s="128"/>
      <c r="E177" s="125"/>
      <c r="F177" s="114"/>
      <c r="G177" s="114"/>
      <c r="H177" s="115">
        <f t="shared" si="5"/>
      </c>
      <c r="I177" s="116"/>
      <c r="J177" s="51"/>
    </row>
    <row r="178" spans="1:10" ht="12.75">
      <c r="A178" s="127">
        <f ca="1" t="shared" si="4"/>
      </c>
      <c r="B178" s="124"/>
      <c r="C178" s="129"/>
      <c r="D178" s="128"/>
      <c r="E178" s="125"/>
      <c r="F178" s="114"/>
      <c r="G178" s="114"/>
      <c r="H178" s="115">
        <f t="shared" si="5"/>
      </c>
      <c r="I178" s="116"/>
      <c r="J178" s="51"/>
    </row>
    <row r="179" spans="1:10" ht="12.75">
      <c r="A179" s="127">
        <f ca="1" t="shared" si="4"/>
      </c>
      <c r="B179" s="124"/>
      <c r="C179" s="129"/>
      <c r="D179" s="128"/>
      <c r="E179" s="125"/>
      <c r="F179" s="114"/>
      <c r="G179" s="114"/>
      <c r="H179" s="115">
        <f t="shared" si="5"/>
      </c>
      <c r="I179" s="116"/>
      <c r="J179" s="51"/>
    </row>
    <row r="180" spans="1:10" ht="12.75">
      <c r="A180" s="127">
        <f ca="1" t="shared" si="4"/>
      </c>
      <c r="B180" s="124"/>
      <c r="C180" s="129"/>
      <c r="D180" s="128"/>
      <c r="E180" s="125"/>
      <c r="F180" s="114"/>
      <c r="G180" s="114"/>
      <c r="H180" s="115">
        <f t="shared" si="5"/>
      </c>
      <c r="I180" s="116"/>
      <c r="J180" s="51"/>
    </row>
    <row r="181" spans="1:10" ht="12.75">
      <c r="A181" s="127">
        <f ca="1" t="shared" si="4"/>
      </c>
      <c r="B181" s="124"/>
      <c r="C181" s="129"/>
      <c r="D181" s="128"/>
      <c r="E181" s="125"/>
      <c r="F181" s="114"/>
      <c r="G181" s="114"/>
      <c r="H181" s="115">
        <f t="shared" si="5"/>
      </c>
      <c r="I181" s="116"/>
      <c r="J181" s="51"/>
    </row>
    <row r="182" spans="1:10" ht="12.75">
      <c r="A182" s="127">
        <f ca="1" t="shared" si="4"/>
      </c>
      <c r="B182" s="124"/>
      <c r="C182" s="129"/>
      <c r="D182" s="128"/>
      <c r="E182" s="125"/>
      <c r="F182" s="114"/>
      <c r="G182" s="114"/>
      <c r="H182" s="115">
        <f t="shared" si="5"/>
      </c>
      <c r="I182" s="116"/>
      <c r="J182" s="51"/>
    </row>
    <row r="183" spans="1:10" ht="12.75">
      <c r="A183" s="127">
        <f ca="1" t="shared" si="4"/>
      </c>
      <c r="B183" s="124"/>
      <c r="C183" s="129"/>
      <c r="D183" s="128"/>
      <c r="E183" s="125"/>
      <c r="F183" s="114"/>
      <c r="G183" s="114"/>
      <c r="H183" s="115">
        <f t="shared" si="5"/>
      </c>
      <c r="I183" s="116"/>
      <c r="J183" s="51"/>
    </row>
    <row r="184" spans="1:10" ht="12.75">
      <c r="A184" s="127">
        <f ca="1" t="shared" si="4"/>
      </c>
      <c r="B184" s="124"/>
      <c r="C184" s="129"/>
      <c r="D184" s="128"/>
      <c r="E184" s="125"/>
      <c r="F184" s="114"/>
      <c r="G184" s="114"/>
      <c r="H184" s="115">
        <f t="shared" si="5"/>
      </c>
      <c r="I184" s="116"/>
      <c r="J184" s="51"/>
    </row>
    <row r="185" spans="1:10" ht="12.75">
      <c r="A185" s="127">
        <f ca="1" t="shared" si="4"/>
      </c>
      <c r="B185" s="124"/>
      <c r="C185" s="129"/>
      <c r="D185" s="128"/>
      <c r="E185" s="125"/>
      <c r="F185" s="114"/>
      <c r="G185" s="114"/>
      <c r="H185" s="115">
        <f t="shared" si="5"/>
      </c>
      <c r="I185" s="116"/>
      <c r="J185" s="51"/>
    </row>
    <row r="186" spans="1:10" ht="12.75">
      <c r="A186" s="127">
        <f ca="1" t="shared" si="4"/>
      </c>
      <c r="B186" s="124"/>
      <c r="C186" s="129"/>
      <c r="D186" s="128"/>
      <c r="E186" s="125"/>
      <c r="F186" s="114"/>
      <c r="G186" s="114"/>
      <c r="H186" s="115">
        <f t="shared" si="5"/>
      </c>
      <c r="I186" s="116"/>
      <c r="J186" s="51"/>
    </row>
    <row r="187" spans="1:10" ht="12.75">
      <c r="A187" s="127">
        <f ca="1" t="shared" si="4"/>
      </c>
      <c r="B187" s="124"/>
      <c r="C187" s="129"/>
      <c r="D187" s="128"/>
      <c r="E187" s="125"/>
      <c r="F187" s="114"/>
      <c r="G187" s="114"/>
      <c r="H187" s="115">
        <f t="shared" si="5"/>
      </c>
      <c r="I187" s="116"/>
      <c r="J187" s="51"/>
    </row>
    <row r="188" spans="1:10" ht="12.75">
      <c r="A188" s="127">
        <f ca="1" t="shared" si="4"/>
      </c>
      <c r="B188" s="124"/>
      <c r="C188" s="129"/>
      <c r="D188" s="128"/>
      <c r="E188" s="125"/>
      <c r="F188" s="114"/>
      <c r="G188" s="114"/>
      <c r="H188" s="115">
        <f t="shared" si="5"/>
      </c>
      <c r="I188" s="116"/>
      <c r="J188" s="51"/>
    </row>
    <row r="189" spans="1:10" ht="12.75">
      <c r="A189" s="127">
        <f ca="1" t="shared" si="4"/>
      </c>
      <c r="B189" s="124"/>
      <c r="C189" s="129"/>
      <c r="D189" s="128"/>
      <c r="E189" s="125"/>
      <c r="F189" s="114"/>
      <c r="G189" s="114"/>
      <c r="H189" s="115">
        <f t="shared" si="5"/>
      </c>
      <c r="I189" s="116"/>
      <c r="J189" s="51"/>
    </row>
    <row r="190" spans="1:10" ht="12.75">
      <c r="A190" s="127">
        <f ca="1" t="shared" si="4"/>
      </c>
      <c r="B190" s="124"/>
      <c r="C190" s="129"/>
      <c r="D190" s="128"/>
      <c r="E190" s="125"/>
      <c r="F190" s="114"/>
      <c r="G190" s="114"/>
      <c r="H190" s="115">
        <f t="shared" si="5"/>
      </c>
      <c r="I190" s="116"/>
      <c r="J190" s="51"/>
    </row>
    <row r="191" spans="1:10" ht="12.75">
      <c r="A191" s="127">
        <f ca="1" t="shared" si="4"/>
      </c>
      <c r="B191" s="124"/>
      <c r="C191" s="129"/>
      <c r="D191" s="128"/>
      <c r="E191" s="125"/>
      <c r="F191" s="114"/>
      <c r="G191" s="114"/>
      <c r="H191" s="115">
        <f t="shared" si="5"/>
      </c>
      <c r="I191" s="116"/>
      <c r="J191" s="51"/>
    </row>
    <row r="192" spans="1:10" ht="12.75">
      <c r="A192" s="127">
        <f ca="1" t="shared" si="4"/>
      </c>
      <c r="B192" s="124"/>
      <c r="C192" s="129"/>
      <c r="D192" s="128"/>
      <c r="E192" s="125"/>
      <c r="F192" s="114"/>
      <c r="G192" s="114"/>
      <c r="H192" s="115">
        <f t="shared" si="5"/>
      </c>
      <c r="I192" s="116"/>
      <c r="J192" s="51"/>
    </row>
    <row r="193" spans="1:10" ht="12.75">
      <c r="A193" s="127">
        <f ca="1" t="shared" si="4"/>
      </c>
      <c r="B193" s="124"/>
      <c r="C193" s="129"/>
      <c r="D193" s="128"/>
      <c r="E193" s="125"/>
      <c r="F193" s="114"/>
      <c r="G193" s="114"/>
      <c r="H193" s="115">
        <f t="shared" si="5"/>
      </c>
      <c r="I193" s="116"/>
      <c r="J193" s="51"/>
    </row>
    <row r="194" spans="1:10" ht="12.75">
      <c r="A194" s="127">
        <f ca="1" t="shared" si="4"/>
      </c>
      <c r="B194" s="124"/>
      <c r="C194" s="129"/>
      <c r="D194" s="128"/>
      <c r="E194" s="125"/>
      <c r="F194" s="114"/>
      <c r="G194" s="114"/>
      <c r="H194" s="115">
        <f t="shared" si="5"/>
      </c>
      <c r="I194" s="116"/>
      <c r="J194" s="51"/>
    </row>
    <row r="195" spans="1:10" ht="12.75">
      <c r="A195" s="127">
        <f ca="1" t="shared" si="4"/>
      </c>
      <c r="B195" s="124"/>
      <c r="C195" s="129"/>
      <c r="D195" s="128"/>
      <c r="E195" s="125"/>
      <c r="F195" s="114"/>
      <c r="G195" s="114"/>
      <c r="H195" s="115">
        <f t="shared" si="5"/>
      </c>
      <c r="I195" s="116"/>
      <c r="J195" s="51"/>
    </row>
    <row r="196" spans="1:10" ht="12.75">
      <c r="A196" s="127">
        <f ca="1" t="shared" si="4"/>
      </c>
      <c r="B196" s="124"/>
      <c r="C196" s="129"/>
      <c r="D196" s="128"/>
      <c r="E196" s="125"/>
      <c r="F196" s="114"/>
      <c r="G196" s="114"/>
      <c r="H196" s="115">
        <f t="shared" si="5"/>
      </c>
      <c r="I196" s="116"/>
      <c r="J196" s="51"/>
    </row>
    <row r="197" spans="1:10" ht="12.75">
      <c r="A197" s="127">
        <f ca="1" t="shared" si="4"/>
      </c>
      <c r="B197" s="124"/>
      <c r="C197" s="129"/>
      <c r="D197" s="128"/>
      <c r="E197" s="125"/>
      <c r="F197" s="114"/>
      <c r="G197" s="114"/>
      <c r="H197" s="115">
        <f t="shared" si="5"/>
      </c>
      <c r="I197" s="116"/>
      <c r="J197" s="51"/>
    </row>
    <row r="198" spans="1:10" ht="12.75">
      <c r="A198" s="127">
        <f ca="1" t="shared" si="4"/>
      </c>
      <c r="B198" s="124"/>
      <c r="C198" s="129"/>
      <c r="D198" s="128"/>
      <c r="E198" s="125"/>
      <c r="F198" s="114"/>
      <c r="G198" s="114"/>
      <c r="H198" s="115">
        <f t="shared" si="5"/>
      </c>
      <c r="I198" s="116"/>
      <c r="J198" s="51"/>
    </row>
  </sheetData>
  <sheetProtection password="CC3D" sheet="1"/>
  <mergeCells count="2">
    <mergeCell ref="A1:I1"/>
    <mergeCell ref="D7:G7"/>
  </mergeCells>
  <conditionalFormatting sqref="I28:I32 I34:I37 I39:I43 I24:I26 I45:I198 B24:C198 E24:E198">
    <cfRule type="cellIs" priority="10" dxfId="0" operator="notEqual" stopIfTrue="1">
      <formula>""</formula>
    </cfRule>
  </conditionalFormatting>
  <conditionalFormatting sqref="B16:C23 E16:E23 D16:D198">
    <cfRule type="cellIs" priority="9" dxfId="0" operator="notEqual" stopIfTrue="1">
      <formula>""</formula>
    </cfRule>
  </conditionalFormatting>
  <conditionalFormatting sqref="I16:I23">
    <cfRule type="cellIs" priority="8" dxfId="0" operator="notEqual" stopIfTrue="1">
      <formula>""</formula>
    </cfRule>
  </conditionalFormatting>
  <conditionalFormatting sqref="H7">
    <cfRule type="cellIs" priority="85" dxfId="6" operator="equal" stopIfTrue="1">
      <formula>0</formula>
    </cfRule>
    <cfRule type="cellIs" priority="86" dxfId="5" operator="lessThan" stopIfTrue="1">
      <formula>'Oneri sicurezza'!#REF!</formula>
    </cfRule>
    <cfRule type="cellIs" priority="87" dxfId="4" operator="greaterThanOrEqual" stopIfTrue="1">
      <formula>'Oneri sicurezza'!#REF!</formula>
    </cfRule>
  </conditionalFormatting>
  <conditionalFormatting sqref="F16:G198">
    <cfRule type="cellIs" priority="4" dxfId="0" operator="notEqual" stopIfTrue="1">
      <formula>""</formula>
    </cfRule>
  </conditionalFormatting>
  <conditionalFormatting sqref="B15:E15">
    <cfRule type="cellIs" priority="3" dxfId="0" operator="notEqual" stopIfTrue="1">
      <formula>""</formula>
    </cfRule>
  </conditionalFormatting>
  <conditionalFormatting sqref="I15">
    <cfRule type="cellIs" priority="2" dxfId="0" operator="notEqual" stopIfTrue="1">
      <formula>""</formula>
    </cfRule>
  </conditionalFormatting>
  <conditionalFormatting sqref="F15:G15">
    <cfRule type="cellIs" priority="1" dxfId="0" operator="notEqual" stopIfTrue="1">
      <formula>""</formula>
    </cfRule>
  </conditionalFormatting>
  <dataValidations count="1">
    <dataValidation type="custom" allowBlank="1" showInputMessage="1" showErrorMessage="1" errorTitle="Attenzione!" error="Importo con solo 2 (due) posizioni decimali!!!" sqref="F15:G65536">
      <formula1>F15=ROUND(F15,2)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zoomScalePageLayoutView="0" workbookViewId="0" topLeftCell="A2">
      <selection activeCell="E26" sqref="E26"/>
    </sheetView>
  </sheetViews>
  <sheetFormatPr defaultColWidth="11.421875" defaultRowHeight="12.75"/>
  <cols>
    <col min="1" max="1" width="21.7109375" style="20" customWidth="1"/>
    <col min="2" max="2" width="23.421875" style="20" customWidth="1"/>
    <col min="3" max="5" width="11.421875" style="20" customWidth="1"/>
    <col min="6" max="6" width="45.28125" style="20" bestFit="1" customWidth="1"/>
    <col min="7" max="7" width="49.28125" style="20" bestFit="1" customWidth="1"/>
    <col min="8" max="16384" width="11.421875" style="20" customWidth="1"/>
  </cols>
  <sheetData>
    <row r="1" spans="1:2" ht="15.75">
      <c r="A1" s="22" t="s">
        <v>209</v>
      </c>
      <c r="B1" s="22" t="s">
        <v>0</v>
      </c>
    </row>
    <row r="2" spans="1:2" ht="15.75">
      <c r="A2" s="23"/>
      <c r="B2" s="23"/>
    </row>
    <row r="3" spans="1:2" ht="12.75">
      <c r="A3" s="24" t="s">
        <v>7</v>
      </c>
      <c r="B3" s="24" t="s">
        <v>2</v>
      </c>
    </row>
    <row r="4" spans="1:2" ht="12.75">
      <c r="A4" s="25" t="s">
        <v>15</v>
      </c>
      <c r="B4" s="25" t="s">
        <v>5</v>
      </c>
    </row>
    <row r="5" spans="1:7" ht="15">
      <c r="A5" s="25" t="s">
        <v>12</v>
      </c>
      <c r="B5" s="25" t="s">
        <v>8</v>
      </c>
      <c r="F5" s="21" t="s">
        <v>3</v>
      </c>
      <c r="G5" s="20" t="s">
        <v>23</v>
      </c>
    </row>
    <row r="6" spans="1:7" ht="15">
      <c r="A6" s="25" t="s">
        <v>210</v>
      </c>
      <c r="B6" s="25" t="s">
        <v>211</v>
      </c>
      <c r="F6" s="21" t="s">
        <v>6</v>
      </c>
      <c r="G6" s="20" t="s">
        <v>26</v>
      </c>
    </row>
    <row r="7" spans="1:7" ht="15">
      <c r="A7" s="25" t="s">
        <v>56</v>
      </c>
      <c r="B7" s="25" t="s">
        <v>13</v>
      </c>
      <c r="F7" s="21" t="s">
        <v>9</v>
      </c>
      <c r="G7" s="20" t="s">
        <v>29</v>
      </c>
    </row>
    <row r="8" spans="1:7" ht="15">
      <c r="A8" s="25" t="s">
        <v>1</v>
      </c>
      <c r="B8" s="25" t="s">
        <v>16</v>
      </c>
      <c r="F8" s="21" t="s">
        <v>11</v>
      </c>
      <c r="G8" s="20" t="s">
        <v>32</v>
      </c>
    </row>
    <row r="9" spans="1:7" ht="15">
      <c r="A9" s="25" t="s">
        <v>19</v>
      </c>
      <c r="B9" s="25" t="s">
        <v>18</v>
      </c>
      <c r="F9" s="21" t="s">
        <v>14</v>
      </c>
      <c r="G9" s="20" t="s">
        <v>35</v>
      </c>
    </row>
    <row r="10" spans="1:2" ht="12.75">
      <c r="A10" s="25" t="s">
        <v>21</v>
      </c>
      <c r="B10" s="25" t="s">
        <v>20</v>
      </c>
    </row>
    <row r="11" spans="1:2" ht="12.75">
      <c r="A11" s="25" t="s">
        <v>131</v>
      </c>
      <c r="B11" s="25" t="s">
        <v>22</v>
      </c>
    </row>
    <row r="12" spans="1:2" ht="12.75">
      <c r="A12" s="25" t="s">
        <v>27</v>
      </c>
      <c r="B12" s="25" t="s">
        <v>25</v>
      </c>
    </row>
    <row r="13" spans="1:2" ht="12.75">
      <c r="A13" s="25" t="s">
        <v>30</v>
      </c>
      <c r="B13" s="25" t="s">
        <v>28</v>
      </c>
    </row>
    <row r="14" spans="1:2" ht="12.75">
      <c r="A14" s="25" t="s">
        <v>24</v>
      </c>
      <c r="B14" s="25" t="s">
        <v>31</v>
      </c>
    </row>
    <row r="15" spans="1:2" ht="12.75">
      <c r="A15" s="25" t="s">
        <v>33</v>
      </c>
      <c r="B15" s="25" t="s">
        <v>34</v>
      </c>
    </row>
    <row r="16" spans="1:2" ht="12.75">
      <c r="A16" s="25" t="s">
        <v>72</v>
      </c>
      <c r="B16" s="25" t="s">
        <v>37</v>
      </c>
    </row>
    <row r="17" spans="1:2" ht="12.75">
      <c r="A17" s="25" t="s">
        <v>212</v>
      </c>
      <c r="B17" s="25" t="s">
        <v>213</v>
      </c>
    </row>
    <row r="18" spans="1:2" ht="12.75">
      <c r="A18" s="25" t="s">
        <v>48</v>
      </c>
      <c r="B18" s="25" t="s">
        <v>39</v>
      </c>
    </row>
    <row r="19" spans="1:2" ht="12.75">
      <c r="A19" s="25" t="s">
        <v>148</v>
      </c>
      <c r="B19" s="25" t="s">
        <v>40</v>
      </c>
    </row>
    <row r="20" spans="1:2" ht="12.75">
      <c r="A20" s="25" t="s">
        <v>65</v>
      </c>
      <c r="B20" s="25" t="s">
        <v>42</v>
      </c>
    </row>
    <row r="21" spans="1:2" ht="12.75">
      <c r="A21" s="25" t="s">
        <v>67</v>
      </c>
      <c r="B21" s="25" t="s">
        <v>43</v>
      </c>
    </row>
    <row r="22" spans="1:2" ht="12.75">
      <c r="A22" s="25" t="s">
        <v>184</v>
      </c>
      <c r="B22" s="25" t="s">
        <v>45</v>
      </c>
    </row>
    <row r="23" spans="1:2" ht="12.75">
      <c r="A23" s="25" t="s">
        <v>68</v>
      </c>
      <c r="B23" s="25" t="s">
        <v>47</v>
      </c>
    </row>
    <row r="24" spans="1:2" ht="12.75">
      <c r="A24" s="25" t="s">
        <v>70</v>
      </c>
      <c r="B24" s="25" t="s">
        <v>49</v>
      </c>
    </row>
    <row r="25" spans="1:2" ht="12.75">
      <c r="A25" s="25" t="s">
        <v>63</v>
      </c>
      <c r="B25" s="25" t="s">
        <v>51</v>
      </c>
    </row>
    <row r="26" spans="1:2" ht="12.75">
      <c r="A26" s="25" t="s">
        <v>214</v>
      </c>
      <c r="B26" s="25" t="s">
        <v>215</v>
      </c>
    </row>
    <row r="27" spans="1:2" ht="12.75">
      <c r="A27" s="25" t="s">
        <v>216</v>
      </c>
      <c r="B27" s="25" t="s">
        <v>217</v>
      </c>
    </row>
    <row r="28" spans="1:2" ht="12.75">
      <c r="A28" s="25" t="s">
        <v>218</v>
      </c>
      <c r="B28" s="25" t="s">
        <v>54</v>
      </c>
    </row>
    <row r="29" spans="1:2" ht="12.75">
      <c r="A29" s="25" t="s">
        <v>219</v>
      </c>
      <c r="B29" s="25" t="s">
        <v>220</v>
      </c>
    </row>
    <row r="30" spans="1:2" ht="12.75">
      <c r="A30" s="25" t="s">
        <v>180</v>
      </c>
      <c r="B30" s="25" t="s">
        <v>57</v>
      </c>
    </row>
    <row r="31" spans="1:2" ht="12.75">
      <c r="A31" s="25" t="s">
        <v>112</v>
      </c>
      <c r="B31" s="25" t="s">
        <v>59</v>
      </c>
    </row>
    <row r="32" spans="1:2" ht="12.75">
      <c r="A32" s="25" t="s">
        <v>122</v>
      </c>
      <c r="B32" s="25" t="s">
        <v>61</v>
      </c>
    </row>
    <row r="33" spans="1:2" ht="12.75">
      <c r="A33" s="25" t="s">
        <v>196</v>
      </c>
      <c r="B33" s="25" t="s">
        <v>62</v>
      </c>
    </row>
    <row r="34" spans="1:2" ht="12.75">
      <c r="A34" s="25" t="s">
        <v>46</v>
      </c>
      <c r="B34" s="25" t="s">
        <v>64</v>
      </c>
    </row>
    <row r="35" spans="1:2" ht="12.75">
      <c r="A35" s="25" t="s">
        <v>221</v>
      </c>
      <c r="B35" s="25" t="s">
        <v>66</v>
      </c>
    </row>
    <row r="36" spans="1:2" ht="12.75">
      <c r="A36" s="25" t="s">
        <v>50</v>
      </c>
      <c r="B36" s="25" t="s">
        <v>50</v>
      </c>
    </row>
    <row r="37" spans="1:2" ht="12.75">
      <c r="A37" s="25" t="s">
        <v>52</v>
      </c>
      <c r="B37" s="25" t="s">
        <v>69</v>
      </c>
    </row>
    <row r="38" spans="1:2" ht="12.75">
      <c r="A38" s="25" t="s">
        <v>53</v>
      </c>
      <c r="B38" s="25" t="s">
        <v>71</v>
      </c>
    </row>
    <row r="39" spans="1:2" ht="12.75">
      <c r="A39" s="25" t="s">
        <v>206</v>
      </c>
      <c r="B39" s="25" t="s">
        <v>73</v>
      </c>
    </row>
    <row r="40" spans="1:2" ht="12.75">
      <c r="A40" s="25" t="s">
        <v>81</v>
      </c>
      <c r="B40" s="25" t="s">
        <v>74</v>
      </c>
    </row>
    <row r="41" spans="1:2" ht="12.75">
      <c r="A41" s="25" t="s">
        <v>10</v>
      </c>
      <c r="B41" s="25" t="s">
        <v>75</v>
      </c>
    </row>
    <row r="42" spans="1:2" ht="12.75">
      <c r="A42" s="25" t="s">
        <v>78</v>
      </c>
      <c r="B42" s="25" t="s">
        <v>77</v>
      </c>
    </row>
    <row r="43" spans="1:2" ht="12.75">
      <c r="A43" s="25" t="s">
        <v>85</v>
      </c>
      <c r="B43" s="25" t="s">
        <v>79</v>
      </c>
    </row>
    <row r="44" spans="1:2" ht="12.75">
      <c r="A44" s="25" t="s">
        <v>80</v>
      </c>
      <c r="B44" s="25" t="s">
        <v>80</v>
      </c>
    </row>
    <row r="45" spans="1:2" ht="12.75">
      <c r="A45" s="25" t="s">
        <v>76</v>
      </c>
      <c r="B45" s="25" t="s">
        <v>82</v>
      </c>
    </row>
    <row r="46" spans="1:2" ht="12.75">
      <c r="A46" s="25" t="s">
        <v>83</v>
      </c>
      <c r="B46" s="25" t="s">
        <v>84</v>
      </c>
    </row>
    <row r="47" spans="1:2" ht="12.75">
      <c r="A47" s="25" t="s">
        <v>87</v>
      </c>
      <c r="B47" s="25" t="s">
        <v>86</v>
      </c>
    </row>
    <row r="48" spans="1:2" ht="12.75">
      <c r="A48" s="25" t="s">
        <v>222</v>
      </c>
      <c r="B48" s="25" t="s">
        <v>223</v>
      </c>
    </row>
    <row r="49" spans="1:2" ht="12.75">
      <c r="A49" s="25" t="s">
        <v>224</v>
      </c>
      <c r="B49" s="25" t="s">
        <v>88</v>
      </c>
    </row>
    <row r="50" spans="1:2" ht="12.75">
      <c r="A50" s="25" t="s">
        <v>41</v>
      </c>
      <c r="B50" s="25" t="s">
        <v>89</v>
      </c>
    </row>
    <row r="51" spans="1:2" ht="12.75">
      <c r="A51" s="25" t="s">
        <v>90</v>
      </c>
      <c r="B51" s="25" t="s">
        <v>91</v>
      </c>
    </row>
    <row r="52" spans="1:2" ht="12.75">
      <c r="A52" s="25" t="s">
        <v>92</v>
      </c>
      <c r="B52" s="25" t="s">
        <v>93</v>
      </c>
    </row>
    <row r="53" spans="1:2" ht="12.75">
      <c r="A53" s="25" t="s">
        <v>96</v>
      </c>
      <c r="B53" s="25" t="s">
        <v>95</v>
      </c>
    </row>
    <row r="54" spans="1:2" ht="12.75">
      <c r="A54" s="25" t="s">
        <v>94</v>
      </c>
      <c r="B54" s="25" t="s">
        <v>97</v>
      </c>
    </row>
    <row r="55" spans="1:2" ht="12.75">
      <c r="A55" s="25" t="s">
        <v>202</v>
      </c>
      <c r="B55" s="25" t="s">
        <v>99</v>
      </c>
    </row>
    <row r="56" spans="1:2" ht="12.75">
      <c r="A56" s="25" t="s">
        <v>98</v>
      </c>
      <c r="B56" s="25" t="s">
        <v>101</v>
      </c>
    </row>
    <row r="57" spans="1:2" ht="12.75">
      <c r="A57" s="25" t="s">
        <v>100</v>
      </c>
      <c r="B57" s="25" t="s">
        <v>103</v>
      </c>
    </row>
    <row r="58" spans="1:2" ht="12.75">
      <c r="A58" s="25" t="s">
        <v>106</v>
      </c>
      <c r="B58" s="25" t="s">
        <v>105</v>
      </c>
    </row>
    <row r="59" spans="1:2" ht="12.75">
      <c r="A59" s="25" t="s">
        <v>108</v>
      </c>
      <c r="B59" s="25" t="s">
        <v>107</v>
      </c>
    </row>
    <row r="60" spans="1:2" ht="12.75">
      <c r="A60" s="25" t="s">
        <v>110</v>
      </c>
      <c r="B60" s="25" t="s">
        <v>109</v>
      </c>
    </row>
    <row r="61" spans="1:2" ht="12.75">
      <c r="A61" s="25" t="s">
        <v>204</v>
      </c>
      <c r="B61" s="25" t="s">
        <v>111</v>
      </c>
    </row>
    <row r="62" spans="1:2" ht="12.75">
      <c r="A62" s="25" t="s">
        <v>38</v>
      </c>
      <c r="B62" s="25" t="s">
        <v>113</v>
      </c>
    </row>
    <row r="63" spans="1:2" ht="12.75">
      <c r="A63" s="25" t="s">
        <v>17</v>
      </c>
      <c r="B63" s="25" t="s">
        <v>115</v>
      </c>
    </row>
    <row r="64" spans="1:2" ht="12.75">
      <c r="A64" s="25" t="s">
        <v>165</v>
      </c>
      <c r="B64" s="25" t="s">
        <v>117</v>
      </c>
    </row>
    <row r="65" spans="1:2" ht="12.75">
      <c r="A65" s="25" t="s">
        <v>118</v>
      </c>
      <c r="B65" s="25" t="s">
        <v>119</v>
      </c>
    </row>
    <row r="66" spans="1:2" ht="12.75">
      <c r="A66" s="25" t="s">
        <v>120</v>
      </c>
      <c r="B66" s="25" t="s">
        <v>121</v>
      </c>
    </row>
    <row r="67" spans="1:2" ht="12.75">
      <c r="A67" s="25" t="s">
        <v>123</v>
      </c>
      <c r="B67" s="25" t="s">
        <v>123</v>
      </c>
    </row>
    <row r="68" spans="1:2" ht="12.75">
      <c r="A68" s="25" t="s">
        <v>200</v>
      </c>
      <c r="B68" s="25" t="s">
        <v>125</v>
      </c>
    </row>
    <row r="69" spans="1:2" ht="12.75">
      <c r="A69" s="25" t="s">
        <v>36</v>
      </c>
      <c r="B69" s="25" t="s">
        <v>127</v>
      </c>
    </row>
    <row r="70" spans="1:2" ht="12.75">
      <c r="A70" s="25" t="s">
        <v>129</v>
      </c>
      <c r="B70" s="25" t="s">
        <v>128</v>
      </c>
    </row>
    <row r="71" spans="1:2" ht="12.75">
      <c r="A71" s="25" t="s">
        <v>133</v>
      </c>
      <c r="B71" s="25" t="s">
        <v>130</v>
      </c>
    </row>
    <row r="72" spans="1:2" ht="12.75">
      <c r="A72" s="25" t="s">
        <v>135</v>
      </c>
      <c r="B72" s="25" t="s">
        <v>132</v>
      </c>
    </row>
    <row r="73" spans="1:2" ht="12.75">
      <c r="A73" s="25" t="s">
        <v>138</v>
      </c>
      <c r="B73" s="25" t="s">
        <v>134</v>
      </c>
    </row>
    <row r="74" spans="1:2" ht="12.75">
      <c r="A74" s="25" t="s">
        <v>136</v>
      </c>
      <c r="B74" s="25" t="s">
        <v>225</v>
      </c>
    </row>
    <row r="75" spans="1:2" ht="12.75">
      <c r="A75" s="25" t="s">
        <v>142</v>
      </c>
      <c r="B75" s="25" t="s">
        <v>137</v>
      </c>
    </row>
    <row r="76" spans="1:2" ht="12.75">
      <c r="A76" s="25" t="s">
        <v>140</v>
      </c>
      <c r="B76" s="25" t="s">
        <v>139</v>
      </c>
    </row>
    <row r="77" spans="1:2" ht="12.75">
      <c r="A77" s="25" t="s">
        <v>102</v>
      </c>
      <c r="B77" s="25" t="s">
        <v>141</v>
      </c>
    </row>
    <row r="78" spans="1:2" ht="12.75">
      <c r="A78" s="25" t="s">
        <v>144</v>
      </c>
      <c r="B78" s="25" t="s">
        <v>143</v>
      </c>
    </row>
    <row r="79" spans="1:2" ht="12.75">
      <c r="A79" s="25" t="s">
        <v>155</v>
      </c>
      <c r="B79" s="25" t="s">
        <v>226</v>
      </c>
    </row>
    <row r="80" spans="1:2" ht="12.75">
      <c r="A80" s="25" t="s">
        <v>157</v>
      </c>
      <c r="B80" s="25" t="s">
        <v>227</v>
      </c>
    </row>
    <row r="81" spans="1:2" ht="12.75">
      <c r="A81" s="25" t="s">
        <v>159</v>
      </c>
      <c r="B81" s="25" t="s">
        <v>228</v>
      </c>
    </row>
    <row r="82" spans="1:2" ht="12.75">
      <c r="A82" s="25" t="s">
        <v>162</v>
      </c>
      <c r="B82" s="25" t="s">
        <v>229</v>
      </c>
    </row>
    <row r="83" spans="1:2" ht="12.75">
      <c r="A83" s="25" t="s">
        <v>161</v>
      </c>
      <c r="B83" s="25" t="s">
        <v>230</v>
      </c>
    </row>
    <row r="84" spans="1:2" ht="12.75">
      <c r="A84" s="25" t="s">
        <v>164</v>
      </c>
      <c r="B84" s="25" t="s">
        <v>231</v>
      </c>
    </row>
    <row r="85" spans="1:2" ht="12.75">
      <c r="A85" s="25" t="s">
        <v>146</v>
      </c>
      <c r="B85" s="25" t="s">
        <v>145</v>
      </c>
    </row>
    <row r="86" spans="1:2" ht="12.75">
      <c r="A86" s="25" t="s">
        <v>58</v>
      </c>
      <c r="B86" s="25" t="s">
        <v>147</v>
      </c>
    </row>
    <row r="87" spans="1:2" ht="12.75">
      <c r="A87" s="25" t="s">
        <v>60</v>
      </c>
      <c r="B87" s="25" t="s">
        <v>232</v>
      </c>
    </row>
    <row r="88" spans="1:2" ht="12.75">
      <c r="A88" s="25" t="s">
        <v>149</v>
      </c>
      <c r="B88" s="25" t="s">
        <v>156</v>
      </c>
    </row>
    <row r="89" spans="1:2" ht="12.75">
      <c r="A89" s="25" t="s">
        <v>150</v>
      </c>
      <c r="B89" s="25" t="s">
        <v>158</v>
      </c>
    </row>
    <row r="90" spans="1:2" ht="12.75">
      <c r="A90" s="25" t="s">
        <v>104</v>
      </c>
      <c r="B90" s="25" t="s">
        <v>160</v>
      </c>
    </row>
    <row r="91" spans="1:2" ht="12.75">
      <c r="A91" s="25" t="s">
        <v>233</v>
      </c>
      <c r="B91" s="25" t="s">
        <v>234</v>
      </c>
    </row>
    <row r="92" spans="1:2" ht="12.75">
      <c r="A92" s="25" t="s">
        <v>235</v>
      </c>
      <c r="B92" s="25" t="s">
        <v>236</v>
      </c>
    </row>
    <row r="93" spans="1:2" ht="12.75">
      <c r="A93" s="25" t="s">
        <v>153</v>
      </c>
      <c r="B93" s="25" t="s">
        <v>163</v>
      </c>
    </row>
    <row r="94" spans="1:2" ht="12.75">
      <c r="A94" s="25" t="s">
        <v>154</v>
      </c>
      <c r="B94" s="25" t="s">
        <v>166</v>
      </c>
    </row>
    <row r="95" spans="1:2" ht="12.75">
      <c r="A95" s="25" t="s">
        <v>151</v>
      </c>
      <c r="B95" s="25" t="s">
        <v>168</v>
      </c>
    </row>
    <row r="96" spans="1:2" ht="12.75">
      <c r="A96" s="25" t="s">
        <v>152</v>
      </c>
      <c r="B96" s="25" t="s">
        <v>170</v>
      </c>
    </row>
    <row r="97" spans="1:2" ht="12.75">
      <c r="A97" s="25" t="s">
        <v>169</v>
      </c>
      <c r="B97" s="25" t="s">
        <v>172</v>
      </c>
    </row>
    <row r="98" spans="1:2" ht="12.75">
      <c r="A98" s="25" t="s">
        <v>173</v>
      </c>
      <c r="B98" s="25" t="s">
        <v>174</v>
      </c>
    </row>
    <row r="99" spans="1:2" ht="12.75">
      <c r="A99" s="25" t="s">
        <v>175</v>
      </c>
      <c r="B99" s="25" t="s">
        <v>176</v>
      </c>
    </row>
    <row r="100" spans="1:2" ht="12.75">
      <c r="A100" s="25" t="s">
        <v>237</v>
      </c>
      <c r="B100" s="25" t="s">
        <v>238</v>
      </c>
    </row>
    <row r="101" spans="1:2" ht="12.75">
      <c r="A101" s="25" t="s">
        <v>178</v>
      </c>
      <c r="B101" s="25" t="s">
        <v>179</v>
      </c>
    </row>
    <row r="102" spans="1:2" ht="12.75">
      <c r="A102" s="25" t="s">
        <v>177</v>
      </c>
      <c r="B102" s="25" t="s">
        <v>181</v>
      </c>
    </row>
    <row r="103" spans="1:2" ht="12.75">
      <c r="A103" s="25" t="s">
        <v>239</v>
      </c>
      <c r="B103" s="25" t="s">
        <v>182</v>
      </c>
    </row>
    <row r="104" spans="1:2" ht="12.75">
      <c r="A104" s="25" t="s">
        <v>183</v>
      </c>
      <c r="B104" s="25" t="s">
        <v>240</v>
      </c>
    </row>
    <row r="105" spans="1:2" ht="12.75">
      <c r="A105" s="25" t="s">
        <v>171</v>
      </c>
      <c r="B105" s="25" t="s">
        <v>185</v>
      </c>
    </row>
    <row r="106" spans="1:2" ht="12.75">
      <c r="A106" s="25" t="s">
        <v>186</v>
      </c>
      <c r="B106" s="25" t="s">
        <v>187</v>
      </c>
    </row>
    <row r="107" spans="1:2" ht="12.75">
      <c r="A107" s="25" t="s">
        <v>124</v>
      </c>
      <c r="B107" s="25" t="s">
        <v>188</v>
      </c>
    </row>
    <row r="108" spans="1:2" ht="12.75">
      <c r="A108" s="25" t="s">
        <v>126</v>
      </c>
      <c r="B108" s="25" t="s">
        <v>190</v>
      </c>
    </row>
    <row r="109" spans="1:2" ht="12.75">
      <c r="A109" s="25" t="s">
        <v>116</v>
      </c>
      <c r="B109" s="25" t="s">
        <v>192</v>
      </c>
    </row>
    <row r="110" spans="1:2" ht="12.75">
      <c r="A110" s="25" t="s">
        <v>4</v>
      </c>
      <c r="B110" s="25" t="s">
        <v>193</v>
      </c>
    </row>
    <row r="111" spans="1:2" ht="12.75">
      <c r="A111" s="25" t="s">
        <v>55</v>
      </c>
      <c r="B111" s="25" t="s">
        <v>195</v>
      </c>
    </row>
    <row r="112" spans="1:2" ht="12.75">
      <c r="A112" s="25" t="s">
        <v>194</v>
      </c>
      <c r="B112" s="25" t="s">
        <v>197</v>
      </c>
    </row>
    <row r="113" spans="1:2" ht="12.75">
      <c r="A113" s="25" t="s">
        <v>189</v>
      </c>
      <c r="B113" s="25" t="s">
        <v>199</v>
      </c>
    </row>
    <row r="114" spans="1:2" ht="12.75">
      <c r="A114" s="25" t="s">
        <v>44</v>
      </c>
      <c r="B114" s="25" t="s">
        <v>201</v>
      </c>
    </row>
    <row r="115" spans="1:2" ht="12.75">
      <c r="A115" s="25" t="s">
        <v>198</v>
      </c>
      <c r="B115" s="25" t="s">
        <v>203</v>
      </c>
    </row>
    <row r="116" spans="1:2" ht="12.75">
      <c r="A116" s="25" t="s">
        <v>114</v>
      </c>
      <c r="B116" s="25" t="s">
        <v>205</v>
      </c>
    </row>
    <row r="117" spans="1:2" ht="12.75">
      <c r="A117" s="25" t="s">
        <v>191</v>
      </c>
      <c r="B117" s="25" t="s">
        <v>207</v>
      </c>
    </row>
    <row r="118" spans="1:2" ht="12.75">
      <c r="A118" s="25" t="s">
        <v>167</v>
      </c>
      <c r="B118" s="25" t="s">
        <v>208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Lanzinger, Hugo Alois</dc:creator>
  <cp:keywords/>
  <dc:description/>
  <cp:lastModifiedBy>Sarah Romeo, NOI</cp:lastModifiedBy>
  <cp:lastPrinted>2015-08-31T13:04:42Z</cp:lastPrinted>
  <dcterms:created xsi:type="dcterms:W3CDTF">2015-08-21T12:23:01Z</dcterms:created>
  <dcterms:modified xsi:type="dcterms:W3CDTF">2021-05-31T12:43:31Z</dcterms:modified>
  <cp:category/>
  <cp:version/>
  <cp:contentType/>
  <cp:contentStatus/>
</cp:coreProperties>
</file>