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406" yWindow="1395" windowWidth="25605" windowHeight="16065" activeTab="0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<sst xmlns="http://schemas.openxmlformats.org/spreadsheetml/2006/main" count="1262" uniqueCount="758">
  <si>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</si>
  <si>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</si>
  <si>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</si>
  <si>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</si>
  <si>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</si>
  <si>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</si>
  <si>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</si>
  <si>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</si>
  <si>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</si>
  <si>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</si>
  <si>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</si>
  <si>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</si>
  <si>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</si>
  <si>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</si>
  <si>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</si>
  <si>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</si>
  <si>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</si>
  <si>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</si>
  <si>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</si>
  <si>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</si>
  <si>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</si>
  <si>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</si>
  <si>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</si>
  <si>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</si>
  <si>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</si>
  <si>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</si>
  <si>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</si>
  <si>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</si>
  <si>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</si>
  <si>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</si>
  <si>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</si>
  <si>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</si>
  <si>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</si>
  <si>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</si>
  <si>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</si>
  <si>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</si>
  <si>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</si>
  <si>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</si>
  <si>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</si>
  <si>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</si>
  <si>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</si>
  <si>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</si>
  <si>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</si>
  <si>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</si>
  <si>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</si>
  <si>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</si>
  <si>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</si>
  <si>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</si>
  <si>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</si>
  <si>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</si>
  <si>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</si>
  <si>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</si>
  <si>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</si>
  <si>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</si>
  <si>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</si>
  <si>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</si>
  <si>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</si>
  <si>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</si>
  <si>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</si>
  <si>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</si>
  <si>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</si>
  <si>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</si>
  <si>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</si>
  <si>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</si>
  <si>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</si>
  <si>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</si>
  <si>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</si>
  <si>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</si>
  <si>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</si>
  <si>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</si>
  <si>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</si>
  <si>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</si>
  <si>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</si>
  <si>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</si>
  <si>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</si>
  <si>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</si>
  <si>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</si>
  <si>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</si>
  <si>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</si>
  <si>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</si>
  <si>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</si>
  <si>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</si>
  <si>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</si>
  <si>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</si>
  <si>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</si>
  <si>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</si>
  <si>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</si>
  <si>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</si>
  <si>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</si>
  <si>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</si>
  <si>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</si>
  <si>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</si>
  <si>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</si>
  <si>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</si>
  <si>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</si>
  <si>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</si>
  <si>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</si>
  <si>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</si>
  <si>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</si>
  <si>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</si>
  <si>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</si>
  <si>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</si>
  <si>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</si>
  <si>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</si>
  <si>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</si>
  <si>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</si>
  <si>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</si>
  <si>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</si>
  <si>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</si>
  <si>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</si>
  <si>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</si>
  <si>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</si>
  <si>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</si>
  <si>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</si>
  <si>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</si>
  <si>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</si>
  <si>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</si>
  <si>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</si>
  <si>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</si>
  <si>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</si>
  <si>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</si>
  <si>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</si>
  <si>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</si>
  <si>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</si>
  <si>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</si>
  <si>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</si>
  <si>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</si>
  <si>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</si>
  <si>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</si>
  <si>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</si>
  <si>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</si>
  <si>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</si>
  <si>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</si>
  <si>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</si>
  <si>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</si>
  <si>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</si>
  <si>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</si>
  <si>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</si>
  <si>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</si>
  <si>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</si>
  <si>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</si>
  <si>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</si>
  <si>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</si>
  <si>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</si>
  <si>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</si>
  <si>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</si>
  <si>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</si>
  <si>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</si>
  <si>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</si>
  <si>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</si>
  <si>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</si>
  <si>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</si>
  <si>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</si>
  <si>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</si>
  <si>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</si>
  <si>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</si>
  <si>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</si>
  <si>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</si>
  <si>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</si>
  <si>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</si>
  <si>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</si>
  <si>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</si>
  <si>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</si>
  <si>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</si>
  <si>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</si>
  <si>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</si>
  <si>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</si>
  <si>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</si>
  <si>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</si>
  <si>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</si>
  <si>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</si>
  <si>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</si>
  <si>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</si>
  <si>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</si>
  <si>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</si>
  <si>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</si>
  <si>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</si>
  <si>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</si>
  <si>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</si>
  <si>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</si>
  <si>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</si>
  <si>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</si>
  <si>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</si>
  <si>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</si>
  <si>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</si>
  <si>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</si>
  <si>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</si>
  <si>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</si>
  <si>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</si>
  <si>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</si>
  <si>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</si>
  <si>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</si>
  <si>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</si>
  <si>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</si>
  <si>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</si>
  <si>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</si>
  <si>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</si>
  <si>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</si>
  <si>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</si>
  <si>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</si>
  <si>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</si>
  <si>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</si>
  <si>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</si>
  <si>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</si>
  <si>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</si>
  <si>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</si>
  <si>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</si>
  <si>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</si>
  <si>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</si>
  <si>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</si>
  <si>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</si>
  <si>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</si>
  <si>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</si>
  <si>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</si>
  <si>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</si>
  <si>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</si>
  <si>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</si>
  <si>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</si>
  <si>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</si>
  <si>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</si>
  <si>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</si>
  <si>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</si>
  <si>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</si>
  <si>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</si>
  <si>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</si>
  <si>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</si>
  <si>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</si>
  <si>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</si>
  <si>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</si>
  <si>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</si>
  <si>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</si>
  <si>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</si>
  <si>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</si>
  <si>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</si>
  <si>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</si>
  <si>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</si>
  <si>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</si>
  <si>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</si>
  <si>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</si>
  <si>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</si>
  <si>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</si>
  <si>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</si>
  <si>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</si>
  <si>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</si>
  <si>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</si>
  <si>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</si>
  <si>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</si>
  <si>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</si>
  <si>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Kodex des Jahresprogrammes für öffentliche Bauaufträge: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</si>
  <si>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</si>
  <si>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</si>
  <si>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</si>
  <si>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</si>
  <si>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</si>
  <si>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</si>
  <si>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</si>
  <si>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</si>
  <si>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</si>
  <si>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</si>
  <si>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</si>
  <si>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</si>
  <si>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</si>
  <si>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</si>
  <si>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</si>
  <si>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</si>
  <si>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</si>
  <si>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</si>
  <si>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</si>
  <si>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</si>
  <si>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</si>
  <si>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</si>
  <si>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</si>
  <si>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</si>
  <si>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</si>
  <si>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</si>
  <si>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</si>
  <si>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</si>
  <si>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</si>
  <si>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</si>
  <si>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</si>
  <si>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</si>
  <si>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</si>
  <si>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</si>
  <si>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</si>
  <si>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</si>
  <si>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</si>
  <si>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</si>
  <si>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</si>
  <si>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</si>
  <si>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</si>
  <si>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02.11.04.02.c</t>
  </si>
  <si>
    <t>M2</t>
  </si>
  <si>
    <t>OG1</t>
  </si>
  <si>
    <t>02.16.02.05.a</t>
  </si>
  <si>
    <t>02.11.02.01.g</t>
  </si>
  <si>
    <t>02.17.01.01.a</t>
  </si>
  <si>
    <t>M3</t>
  </si>
  <si>
    <t>OS24</t>
  </si>
  <si>
    <t>02.15.01.07</t>
  </si>
  <si>
    <t>02.05.04.03.b</t>
  </si>
  <si>
    <t>M</t>
  </si>
  <si>
    <t>06.02.06.01.a</t>
  </si>
  <si>
    <t>OS6</t>
  </si>
  <si>
    <t>06.03.03.02.a</t>
  </si>
  <si>
    <t>04.05.01.02.m</t>
  </si>
  <si>
    <t>06.06.01.01.e</t>
  </si>
  <si>
    <t>02.04.75.01.a</t>
  </si>
  <si>
    <t>02.04.75.03.a</t>
  </si>
  <si>
    <t>02.04.75.50.b</t>
  </si>
  <si>
    <t>02.11.03.01.b</t>
  </si>
  <si>
    <t>09.05.05.01.a</t>
  </si>
  <si>
    <t>02.12.01.22.f</t>
  </si>
  <si>
    <t>02.09.01.03.c</t>
  </si>
  <si>
    <t>02.07.04.02</t>
  </si>
  <si>
    <t>02.09.01.13.b</t>
  </si>
  <si>
    <t>02.09.04.03.d</t>
  </si>
  <si>
    <t>02.10.02.03.b</t>
  </si>
  <si>
    <t>02.10.03.03</t>
  </si>
  <si>
    <t>02.11.04.01.b</t>
  </si>
  <si>
    <t>02.11.04.01.i</t>
  </si>
  <si>
    <t>02.12.01.09.p</t>
  </si>
  <si>
    <t>02.12.01.10.b</t>
  </si>
  <si>
    <t>02.12.01.16.e</t>
  </si>
  <si>
    <t>02.12.02.09.b</t>
  </si>
  <si>
    <t>02.17.04.02.c</t>
  </si>
  <si>
    <t>03.03.02.01.a</t>
  </si>
  <si>
    <t>09.01.04.01.f</t>
  </si>
  <si>
    <t>09.04.03.03.a</t>
  </si>
  <si>
    <t>09.04.05.05.a</t>
  </si>
  <si>
    <t>CAD</t>
  </si>
  <si>
    <t>12.05.02.02.a</t>
  </si>
  <si>
    <t>02.07.03.10.a</t>
  </si>
  <si>
    <t>02.07.01.01.b</t>
  </si>
  <si>
    <t>02.04.73.01.a</t>
  </si>
  <si>
    <t>05.01.02.10.c</t>
  </si>
  <si>
    <t>60x60cm</t>
  </si>
  <si>
    <t>OS7</t>
  </si>
  <si>
    <t>04.05.01.02.c</t>
  </si>
  <si>
    <t>02.01.03.09.a</t>
  </si>
  <si>
    <t>OS23</t>
  </si>
  <si>
    <t>02.01.04.02.m</t>
  </si>
  <si>
    <t>T</t>
  </si>
  <si>
    <t>02.04.72.02.b</t>
  </si>
  <si>
    <t>03.05.04.03.a</t>
  </si>
  <si>
    <t>02.04.73.03.a</t>
  </si>
  <si>
    <t>02.10.02.09</t>
  </si>
  <si>
    <t>02.16.09.09.a</t>
  </si>
  <si>
    <t>02.09.01.11</t>
  </si>
  <si>
    <t>09.05.03.01.a</t>
  </si>
  <si>
    <t>09.05.03.03.a</t>
  </si>
  <si>
    <t>09.05.05.01.b</t>
  </si>
  <si>
    <t>04.05.01.05.a</t>
  </si>
  <si>
    <t>02.17.01.02</t>
  </si>
  <si>
    <t>05.02.02.10.a</t>
  </si>
  <si>
    <t>30x60</t>
  </si>
  <si>
    <t>02.09.01.18.a</t>
  </si>
  <si>
    <t>02.09.04.04.a</t>
  </si>
  <si>
    <t>02.07.03.12.a</t>
  </si>
  <si>
    <t>02.07.03.11.a</t>
  </si>
  <si>
    <t>10.00.00.00</t>
  </si>
  <si>
    <t>03.10.04.01.c</t>
  </si>
  <si>
    <t>02.16.09.19.a</t>
  </si>
  <si>
    <t>02.02.03.01.a</t>
  </si>
  <si>
    <t>OS1</t>
  </si>
  <si>
    <t>02.17.01.01.b</t>
  </si>
  <si>
    <t>02.16.09.10.a</t>
  </si>
  <si>
    <t>02.16.08.03.a</t>
  </si>
  <si>
    <t>03.02.02.03.a</t>
  </si>
  <si>
    <t>50kg/m2</t>
  </si>
  <si>
    <t>02.08.01.01.a</t>
  </si>
  <si>
    <t>10.02.01.01.c</t>
  </si>
  <si>
    <t>02.02.03.01.e</t>
  </si>
  <si>
    <t>02.02.04.02.a</t>
  </si>
  <si>
    <t>02.04.72.53.a</t>
  </si>
  <si>
    <t>02.20.01.01.b</t>
  </si>
  <si>
    <t>09.00.00.00</t>
  </si>
  <si>
    <t>09.05.01.03.c</t>
  </si>
  <si>
    <t>09.05.01.03.d</t>
  </si>
  <si>
    <t>09.05.02.03.c</t>
  </si>
  <si>
    <t>08.04.04.04.bb</t>
  </si>
  <si>
    <t>08.00.00.00</t>
  </si>
  <si>
    <t>02.07.07.02.f</t>
  </si>
  <si>
    <t>09.06.02.01.b</t>
  </si>
  <si>
    <t>02.04.77.02.b</t>
  </si>
  <si>
    <t>02.04.77.02.a</t>
  </si>
  <si>
    <t>04.03.02.03.e</t>
  </si>
  <si>
    <t>04.03.02.01.a</t>
  </si>
  <si>
    <t>54.16.02.05.A</t>
  </si>
  <si>
    <t>85.05.05.20</t>
  </si>
  <si>
    <t>85.05.10.28.A</t>
  </si>
  <si>
    <t>10.00.00.01a</t>
  </si>
  <si>
    <t>09.00.00.01</t>
  </si>
  <si>
    <t>02.01.03.08.t</t>
  </si>
  <si>
    <t>D = 300 mm</t>
  </si>
  <si>
    <t>CM</t>
  </si>
  <si>
    <t>02.01.03.09.b</t>
  </si>
  <si>
    <t>02.01.03.10.a</t>
  </si>
  <si>
    <t>02.01.03.10.b</t>
  </si>
  <si>
    <t>02.02.04.01.b</t>
  </si>
  <si>
    <t>02.04.71.02.a</t>
  </si>
  <si>
    <t>02.04.72.51.b</t>
  </si>
  <si>
    <t>R = 5,00 - 1,00 m</t>
  </si>
  <si>
    <t>02.04.72.53.b</t>
  </si>
  <si>
    <t>02.04.72.54</t>
  </si>
  <si>
    <t>02.04.73.04.a</t>
  </si>
  <si>
    <t>02.04.73.53.a</t>
  </si>
  <si>
    <t>02.04.73.53.b</t>
  </si>
  <si>
    <t>02.04.73.54</t>
  </si>
  <si>
    <t>02.04.74.01.a</t>
  </si>
  <si>
    <t>02.04.75.50.a</t>
  </si>
  <si>
    <t>02.04.76.01.a</t>
  </si>
  <si>
    <t>02.04.77.02.c</t>
  </si>
  <si>
    <t>02.04.78.01.b</t>
  </si>
  <si>
    <t>02.04.78.02.c</t>
  </si>
  <si>
    <t>02.04.78.02.d</t>
  </si>
  <si>
    <t>02.04.80.02.e</t>
  </si>
  <si>
    <t>02.04.85.01.a</t>
  </si>
  <si>
    <t>02.04.85.05.a</t>
  </si>
  <si>
    <t>02.04.85.11</t>
  </si>
  <si>
    <t>02.05.01.01.a</t>
  </si>
  <si>
    <t>KG</t>
  </si>
  <si>
    <t>02.05.02.01.a</t>
  </si>
  <si>
    <t>02.05.03.01</t>
  </si>
  <si>
    <t>02.05.03.02</t>
  </si>
  <si>
    <t>02.05.04.02.b</t>
  </si>
  <si>
    <t>02.05.04.02.c</t>
  </si>
  <si>
    <t>03.01.01.01.h</t>
  </si>
  <si>
    <t>03.01.01.01.k</t>
  </si>
  <si>
    <t>03.01.01.01.l</t>
  </si>
  <si>
    <t>03.02.02.02.d</t>
  </si>
  <si>
    <t>15x76 mm (85,40 kg/m2)</t>
  </si>
  <si>
    <t>58.10.12.01</t>
  </si>
  <si>
    <t>02.04.77.01.a</t>
  </si>
  <si>
    <t>02.04.77.01.b</t>
  </si>
  <si>
    <t>02.04.80.05.f</t>
  </si>
  <si>
    <t>02.04.80.05.g</t>
  </si>
  <si>
    <t>02.04.80.05.h</t>
  </si>
  <si>
    <t>03.00.00.01</t>
  </si>
  <si>
    <t>04.01.03.03.a</t>
  </si>
  <si>
    <t>04.01.02.03.d</t>
  </si>
  <si>
    <t>04.01.02.03.a</t>
  </si>
  <si>
    <t>05.04.04.09</t>
  </si>
  <si>
    <t>03.00.00.00</t>
  </si>
  <si>
    <t>03.00.00.02</t>
  </si>
  <si>
    <t>02.18.11.01</t>
  </si>
  <si>
    <t>%</t>
  </si>
  <si>
    <t>02.18.09.01</t>
  </si>
  <si>
    <t>02.18.10.01</t>
  </si>
  <si>
    <t>02.18.12.01.b</t>
  </si>
  <si>
    <t>02.07.06.01.a</t>
  </si>
  <si>
    <t>02.07.06.01.b</t>
  </si>
  <si>
    <t>02.07.06.01.c</t>
  </si>
  <si>
    <t>02.07.06.01.d</t>
  </si>
  <si>
    <t>02.07.06.01.e</t>
  </si>
  <si>
    <t>02.15.00.00.01</t>
  </si>
  <si>
    <t>02.15.00.00.02</t>
  </si>
  <si>
    <t>02.15.03.01.h</t>
  </si>
  <si>
    <t>02.15.03.02.a</t>
  </si>
  <si>
    <t>DN 100</t>
  </si>
  <si>
    <t>02.15.03.03.a</t>
  </si>
  <si>
    <t>02.15.00.00.03</t>
  </si>
  <si>
    <t>02.02.05.03.b</t>
  </si>
  <si>
    <t>54.02.20.03.B</t>
  </si>
  <si>
    <t>54.02.01.01.A</t>
  </si>
  <si>
    <t>53.05.01.01.B</t>
  </si>
  <si>
    <t>54.45.02.08</t>
  </si>
  <si>
    <t>54.02.02.04</t>
  </si>
  <si>
    <t>03.10.04.01.d</t>
  </si>
  <si>
    <t>03.06.03.01.e</t>
  </si>
  <si>
    <t>1300x2000mm REI 60'</t>
  </si>
  <si>
    <t>03.06.03.01.f</t>
  </si>
  <si>
    <t>1300x2000mm REI 120'</t>
  </si>
  <si>
    <t>09.03.02.03.d</t>
  </si>
  <si>
    <t>09.03.04.01.b</t>
  </si>
  <si>
    <t>REI 60'</t>
  </si>
  <si>
    <t>09.02.01.01.b</t>
  </si>
  <si>
    <t>U&lt;1,2 W/m2K</t>
  </si>
  <si>
    <t>09.02.01.06.b</t>
  </si>
  <si>
    <t>U &lt;=1,2 W/m2K</t>
  </si>
  <si>
    <t>09.06.04.02.b</t>
  </si>
  <si>
    <t>09.06.04.03.a</t>
  </si>
  <si>
    <t>09.06.04.03.b</t>
  </si>
  <si>
    <t>09.06.04.03.d</t>
  </si>
  <si>
    <t>16.01.01.04</t>
  </si>
  <si>
    <t>OS4</t>
  </si>
  <si>
    <t>02.13.02.03.b</t>
  </si>
  <si>
    <t>DN 100mm</t>
  </si>
  <si>
    <t>85.05.10.13.A</t>
  </si>
  <si>
    <t>03.03.01.01.a</t>
  </si>
  <si>
    <t>01.01.01.02</t>
  </si>
  <si>
    <t>H</t>
  </si>
  <si>
    <t>01.02.08.06.c</t>
  </si>
  <si>
    <t>01.02.08.06.e</t>
  </si>
  <si>
    <t>01.02.08.11.a</t>
  </si>
  <si>
    <t>D</t>
  </si>
  <si>
    <t>01.02.08.11.b</t>
  </si>
  <si>
    <t>01.02.08.12.a</t>
  </si>
  <si>
    <t>01.02.08.12.b</t>
  </si>
  <si>
    <t>01.02.08.13.a</t>
  </si>
  <si>
    <t>01.02.08.13.b</t>
  </si>
  <si>
    <t>01.02.08.15.a</t>
  </si>
  <si>
    <t>01.02.08.15.b</t>
  </si>
  <si>
    <t>01.02.08.20.a</t>
  </si>
  <si>
    <t>01.02.08.20.c</t>
  </si>
  <si>
    <t>01.02.08.24</t>
  </si>
  <si>
    <t>01.02.08.25</t>
  </si>
  <si>
    <t>01.02.08.26.a</t>
  </si>
  <si>
    <t>01.02.08.26.b</t>
  </si>
  <si>
    <t>01.02.08.28.a</t>
  </si>
  <si>
    <t>01.02.08.28.b</t>
  </si>
  <si>
    <t>01.02.08.29</t>
  </si>
  <si>
    <t>01.02.08.51</t>
  </si>
  <si>
    <t>01.02.08.52</t>
  </si>
  <si>
    <t>01.06.01.01.a</t>
  </si>
  <si>
    <t>ST</t>
  </si>
  <si>
    <t>01.06.01.01.b</t>
  </si>
  <si>
    <t>01.06.01.11.a</t>
  </si>
  <si>
    <t>01.06.01.11.b</t>
  </si>
  <si>
    <t>01.06.02.01.a</t>
  </si>
  <si>
    <t>A C</t>
  </si>
  <si>
    <t>01.06.02.03.c</t>
  </si>
  <si>
    <t>01.06.02.03.d</t>
  </si>
  <si>
    <t>01.06.02.04.g</t>
  </si>
  <si>
    <t>01.06.02.05.c</t>
  </si>
  <si>
    <t>01.06.03.01.a</t>
  </si>
  <si>
    <t>01.06.03.01.b</t>
  </si>
  <si>
    <t>01.06.03.03.a</t>
  </si>
  <si>
    <t>01.06.03.03.b</t>
  </si>
  <si>
    <t>01.06.03.10.a</t>
  </si>
  <si>
    <t>01.06.03.10.b</t>
  </si>
  <si>
    <t>01.06.03.13.a</t>
  </si>
  <si>
    <t>01.06.03.13.e</t>
  </si>
  <si>
    <t>01.06.03.14.a</t>
  </si>
  <si>
    <t>01.06.03.14.b</t>
  </si>
  <si>
    <t>01.06.03.15</t>
  </si>
  <si>
    <t>01.06.03.16.a</t>
  </si>
  <si>
    <t>01.06.03.16.b</t>
  </si>
  <si>
    <t>01.06.03.18.a</t>
  </si>
  <si>
    <t>01.06.03.18.b</t>
  </si>
  <si>
    <t>01.06.03.50a</t>
  </si>
  <si>
    <t/>
  </si>
  <si>
    <t>01.06.03.50b</t>
  </si>
  <si>
    <t>01.06.04.01.a</t>
  </si>
  <si>
    <t>01.06.04.03</t>
  </si>
  <si>
    <t>01.06.10.07</t>
  </si>
  <si>
    <t>01.06.10.50a</t>
  </si>
  <si>
    <t>01.06.10.50b</t>
  </si>
  <si>
    <t>01.06.11.02.f</t>
  </si>
  <si>
    <t>01.06.11.50</t>
  </si>
  <si>
    <t>Multifunktionszentrum Moos in Passeier</t>
  </si>
  <si>
    <t>Spez. Facharbeiter</t>
  </si>
  <si>
    <t>Standgerüst-Rahmen:
3 kN/m2, ersten vier Wochen</t>
  </si>
  <si>
    <t>Standgerüst-Rahmen:
für jede folgende Kalenderwoche Pos. 06 a),b),c)</t>
  </si>
  <si>
    <t>Fahrbare Arbeitsbühne:
H 5m</t>
  </si>
  <si>
    <t>Fahrbare Arbeitsbühne:
H 5-8m</t>
  </si>
  <si>
    <t>Gerüstabdeckung-Passantenschutz:
ersten vier Wochen</t>
  </si>
  <si>
    <t>Gerüstabdeckung-Passantenschutz:
jede weitere volle Woche</t>
  </si>
  <si>
    <t>Gerüstabdeckung-Staubschutz:
ersten vier Wochen</t>
  </si>
  <si>
    <t>Gerüstabdeckung-Staubschutz:
jede weitere Woche</t>
  </si>
  <si>
    <t>Aufpreis für Auskragung von Gerüsten
ersten vier Wochen</t>
  </si>
  <si>
    <t>Aufpreis für Auskragung von Gerüsten
jede weitere volle Woche</t>
  </si>
  <si>
    <t>Temporärer Seitenschutz mit vorgefertigten Pfosten   (Schutzgeländer) - mit Schraubstock an der Halterung verankert
Preis für den ersten Monat oder Bruchteil. Komplett mit Auf- und Abbau mit Einsatz von fahrbaren Hebebühnen</t>
  </si>
  <si>
    <t>Temporärer Seitenschutz mit vorgefertigten Pfosten   (Schutzgeländer) - mit Schraubstock an der Halterung verankert
Preis pro Monat oder Bruchteil nach dem ersten</t>
  </si>
  <si>
    <t>Schutzgeländer an Öffnungen</t>
  </si>
  <si>
    <t>Fußwegschutz</t>
  </si>
  <si>
    <t>Sicherheitsnetz
Miete pro Monat oder Bruchteil</t>
  </si>
  <si>
    <t>Sicherheitsnetz
Für jeden Auf- und Abbau mit manueller Positionierung, nur mit Hilfe von Leitern und fahrbaren Standgerüsten (bis zu einer Höhe von 4,00 m)</t>
  </si>
  <si>
    <t>Holzbretter, Dicke 5 cm
Miete pro Monat oder Bruchteil, nur des Materials</t>
  </si>
  <si>
    <t>Holzbretter, Dicke 5 cm
Auf- und Abbau vor Ort</t>
  </si>
  <si>
    <t>Holzgerüst</t>
  </si>
  <si>
    <t>Scherenhebebühne</t>
  </si>
  <si>
    <t>Gelenkarbeitsbühne</t>
  </si>
  <si>
    <t>Zurverfügungstellung von Räumlichkeiten im Bereich der Baustelle
Büroeinheit für den ersten Monat (30 Tage) oder Bruchteil</t>
  </si>
  <si>
    <t>Zurverfügungstellung von Räumlichkeiten im Bereich der Baustelle
Büroeinheit für jeden Folgetag</t>
  </si>
  <si>
    <t>Chemisches verstellbares WC
Aufbau, Abbau und Miete für den ersten Monat oder Bruchteil davon</t>
  </si>
  <si>
    <t>Chemisches verstellbares WC
Miete für jeden nachfolgenden Monat oder Bruchteil</t>
  </si>
  <si>
    <t>Zweisprachiges Baustellenschild
Dimension 2,00 x 1,50 m</t>
  </si>
  <si>
    <t>Warnzeichen
500 x 330 mm.</t>
  </si>
  <si>
    <t>Warnzeichen
dreieckig, eine Seite 350 mm.</t>
  </si>
  <si>
    <t>Verbotszeichen
500 x 330 mm.</t>
  </si>
  <si>
    <t>Gebotszeichen
500 x 330 mm.</t>
  </si>
  <si>
    <t>Vorhalten von Fertigteilbauzaun mobil, Höhe 2,0 m
für den ersten Monat (30 d) oder Bruchteil</t>
  </si>
  <si>
    <t>Vorhalten von Fertigteilbauzaun mobil, Höhe 2,0 m
für jeden folgenden Kalendertag</t>
  </si>
  <si>
    <t>Vorhalten von Bauzaun Höhe 1,0 m aus Polyäthylen-Gitternetz
für den ersten Monat (30 d) oder Bruchteil</t>
  </si>
  <si>
    <t>Vorhalten von Bauzaun Höhe 1,0 m aus Polyäthylen-Gitternetz
für jeden folgenden Monat</t>
  </si>
  <si>
    <t>Baustellentor mit 1 oder 2 Flügeln mit  elektroverschweißtem Metallnetz
Aufbau, Abbau und Mietpreis für den ersten Mietmonat oder Monatsabschnitt</t>
  </si>
  <si>
    <t>Baustellentor mit 1 oder 2 Flügeln mit  elektroverschweißtem Metallnetz
Mietpreis für jeden weiteren auf den ersten Monat folgenden Monat oder Monatsabschnitt</t>
  </si>
  <si>
    <t>Provisorische Absperrung von den Arbeitsbereichen, ausgeführt mit modularen Schranken
Modul mit einer Höhe von 1110 mm und einer Länge von 2000 mm.</t>
  </si>
  <si>
    <t>Provisorische Absperrung von den Arbeitsbereichen, ausgeführt mit modularen Schranken
Einbau und Ausbau pro Modul</t>
  </si>
  <si>
    <t>Provisorische Absperrung für gefährliche Arbeitsbereiche (Kabel mit reduziertem Querschnitt), Element mit den Abmessungen  1000 mm x 1000 mm x 1000 mm
Mietpreis pro Monat oder Monatsabschnitt.</t>
  </si>
  <si>
    <t>Provisorische Absperrung für gefährliche Arbeitsbereiche (Kabel mit reduziertem Querschnitt), Element mit den Abmessungen  1000 mm x 1000 mm x 1000 mm
Einbau und Ausbau pro Element.</t>
  </si>
  <si>
    <t>Absperrung von Bereichen mit farbigen Kunststoffbändern</t>
  </si>
  <si>
    <t>Absperrung von Bereichen mit Metallstangen und farbigen Kunststoffbändern.
Mietpreis für Stangen pro Monat oder Monatsabschnitt.</t>
  </si>
  <si>
    <t>Absperrung von Bereichen mit Metallstangen und farbigen Kunststoffbändern.
Errichtung und anschließende Entfernung.</t>
  </si>
  <si>
    <t>Mobile Beleuchtung für Umzäunungen, Schranken oder Signale
Mietpreis pro Monat oder Monatsabschnitt</t>
  </si>
  <si>
    <t>Mobile Beleuchtung für Umzäunungen, Schranken oder Signale
Betriebskosten einschließlich Auswechslung und Batterieaufladung.</t>
  </si>
  <si>
    <t>Fertigteilbauzaun</t>
  </si>
  <si>
    <t>Fertigteilbauzaun für den ersten Monat (30 d) oder Bruchteil</t>
  </si>
  <si>
    <t>Vorhalten von oragenfarbener Blinkleuchte
für den ersten Monat (30 d) oder Bruchteil</t>
  </si>
  <si>
    <t>Fixe Baustellenbeleuchtung mit elektrischen Lampen</t>
  </si>
  <si>
    <t>Überprüfung der Bedingungen der Baustelle vor Wiederaufnahme der Arbeiten</t>
  </si>
  <si>
    <t>Erdungsanlage</t>
  </si>
  <si>
    <t>Erdungsanlage bis zu 20m</t>
  </si>
  <si>
    <t>Pulverfeuerlöscher
Zu 12 Kg. Klasse 43 A 183 BC.</t>
  </si>
  <si>
    <t>Erste Hilfe Koffer</t>
  </si>
  <si>
    <t>02.01.02.01.d</t>
  </si>
  <si>
    <t>02.10.00.00</t>
  </si>
  <si>
    <t>02.18.00.00</t>
  </si>
  <si>
    <t>Tragende Struktur aus Stahlbeton, Massiv- oder Hohlsteindecken, Dachkonstruktion aus Holz, Stahl oder wie Decken</t>
  </si>
  <si>
    <t>Schneiden von Wänden, mit Kreissäge</t>
  </si>
  <si>
    <t>Schneiden von Wänden,  mit Seilsäge</t>
  </si>
  <si>
    <t>Schneiden von Deckenplatten, mit Kreissäge von oben nach unten</t>
  </si>
  <si>
    <t>Schneiden von Deckenplatten,  mit Seilsäge</t>
  </si>
  <si>
    <t>Kl.2/C: Asphalt</t>
  </si>
  <si>
    <t>maschinell mit Abtransport</t>
  </si>
  <si>
    <t>Aufpreis für Tiefen über 3,50 m bis zu 4,50m</t>
  </si>
  <si>
    <t>inkl. Aufladen und Transport</t>
  </si>
  <si>
    <t>maschinell</t>
  </si>
  <si>
    <t>für Oberflächenstruktur S1</t>
  </si>
  <si>
    <t>für Oberflächenstruktur S2</t>
  </si>
  <si>
    <t>über 1° bis 20° von der Vertikalen</t>
  </si>
  <si>
    <t>über 21 bis 45° von der Vertikalen</t>
  </si>
  <si>
    <t>Aufpreis für Flächen kleiner als 2,00 m2</t>
  </si>
  <si>
    <t>Aufpreis Konterschalung von Platten, 1° bis 10° von der Horizontalen</t>
  </si>
  <si>
    <t>Aufpreis Konterschalung von Platten, 11° bis 45° von der Horizontalen</t>
  </si>
  <si>
    <t>Aufpreis für Konterschalung, durchdringungsfrei</t>
  </si>
  <si>
    <t>bis zu 10,00° von der Vertikalen</t>
  </si>
  <si>
    <t>von 10,10° - 30,00° von der Vertikalen</t>
  </si>
  <si>
    <t>H über 3,0 bis 6,0 m</t>
  </si>
  <si>
    <t>H über 6,0 bis 8,0 m</t>
  </si>
  <si>
    <t>H über 8,0 bis 10,0 m</t>
  </si>
  <si>
    <t>Aufpreis für Sichtbetonarbeiten mittels Finplyplatten</t>
  </si>
  <si>
    <t>Aufpreis für Sichtbetonarbeiten mittels OSB Platten</t>
  </si>
  <si>
    <t>Festigkeitsklasse C 25/30</t>
  </si>
  <si>
    <t>Festigkeitsklasse C 32/40</t>
  </si>
  <si>
    <t>Festigkeitsklasse C 35/45</t>
  </si>
  <si>
    <t>Festigkeitsklasse C 30/37</t>
  </si>
  <si>
    <t>XC3 mit Wassereindringtiefe 30 mm</t>
  </si>
  <si>
    <t>Konsistenzklasse S4, fließfähig</t>
  </si>
  <si>
    <t>Aufpreis für das Betonieren von geneigten Oberflächen</t>
  </si>
  <si>
    <t>gerippter Stahl B450C</t>
  </si>
  <si>
    <t>Betonstahlmatten B450C</t>
  </si>
  <si>
    <t>Liefern und Verlegen von Dübelleiste als Durchstanzbewehrung</t>
  </si>
  <si>
    <t>Liefern und verlegen von Bewehrungsanschlüssen</t>
  </si>
  <si>
    <t>Auskragung ca. bis 2,00mt</t>
  </si>
  <si>
    <t>Auskragung ca. bis 2,50mt</t>
  </si>
  <si>
    <t>Spannweite bis 6,00 mt</t>
  </si>
  <si>
    <t>mit MG M5</t>
  </si>
  <si>
    <t>mit hydr.Kalkm.</t>
  </si>
  <si>
    <t>mit hydr.Kalkmörtel</t>
  </si>
  <si>
    <t>mit MG M4</t>
  </si>
  <si>
    <t>Sturzsystem mit integriertem Schacht zur Aufnahme von Rolläden, Raffstore oder Jalousien und textilen Beschattungen</t>
  </si>
  <si>
    <t>11,5cm breit</t>
  </si>
  <si>
    <t>15cm breit</t>
  </si>
  <si>
    <t>17,5cm breit</t>
  </si>
  <si>
    <t>20cm breit</t>
  </si>
  <si>
    <t>24cm breit</t>
  </si>
  <si>
    <t>einflügelig, 120*210 cm</t>
  </si>
  <si>
    <t>Porphyr</t>
  </si>
  <si>
    <t>hydr. Kalk+Kalk-Feinputz</t>
  </si>
  <si>
    <t>Stufenputz</t>
  </si>
  <si>
    <t>Kammbettverfahren, Stärke 1,0 cm</t>
  </si>
  <si>
    <t>Putz auf NHL Basis, Stärke 2,0 cm</t>
  </si>
  <si>
    <t>Mineralischer Oberputz: Dicke 1-2mm</t>
  </si>
  <si>
    <t>Dichte ca. 1,5 kg/l, PH-Wert ca. 8,5</t>
  </si>
  <si>
    <t>Schüttung/Ausgleichschicht</t>
  </si>
  <si>
    <t>Schaumbeton</t>
  </si>
  <si>
    <t>Gefälleestrich D 7cm</t>
  </si>
  <si>
    <t>Heizestrich, 6,5cm</t>
  </si>
  <si>
    <t>Kratz/Füllspachtelung</t>
  </si>
  <si>
    <t>Bitumen-Schweißbahn 4 mm - Polyestereinlage</t>
  </si>
  <si>
    <t>Vliesbahnen Polyester 200g/m2</t>
  </si>
  <si>
    <t>mikroperforierte Polyäthylenfolie 0,20mm</t>
  </si>
  <si>
    <t>Glasgewebe-Dichtungs. 3000g/m2 + Alu-Einlage</t>
  </si>
  <si>
    <t>Wänden als WDVS, D 14cm</t>
  </si>
  <si>
    <t>D 4cm</t>
  </si>
  <si>
    <t>Dämmplatte XPS, D 20,0 cm</t>
  </si>
  <si>
    <t>D 80mm</t>
  </si>
  <si>
    <t>Dicke: 30-5mm</t>
  </si>
  <si>
    <t>Durchmesser 150cm</t>
  </si>
  <si>
    <t>Elektrische Öffnungsvorrichtung Durchmesser 150cm</t>
  </si>
  <si>
    <t>PVC-Dachabdichtung armiert:</t>
  </si>
  <si>
    <t>liegend wärmeged. DN 125 mit Aufstockel.</t>
  </si>
  <si>
    <t>D 8mm</t>
  </si>
  <si>
    <t>verz. Stegrost, 10(B)cm</t>
  </si>
  <si>
    <t>Stückgrößen: 4/6cm</t>
  </si>
  <si>
    <t>Abm. 8x12x25cm</t>
  </si>
  <si>
    <t>Einbau händisch</t>
  </si>
  <si>
    <t>Einbau maschinell</t>
  </si>
  <si>
    <t>Rasenflächen</t>
  </si>
  <si>
    <t>Extensive Dachbegrünung, Gesamtschichtaufbau, Dachneigung bis 5°</t>
  </si>
  <si>
    <t>Maurerbeihilfen bei der Montage der Türen, Fenster und bei der Innenverkleidung in Holz</t>
  </si>
  <si>
    <t>Maurerbeih. Heizungsanlage</t>
  </si>
  <si>
    <t>Maurerbeih. Klimaanlage</t>
  </si>
  <si>
    <t>Maurerbeih. sanit. Anlage</t>
  </si>
  <si>
    <t>öff. Gebäude</t>
  </si>
  <si>
    <t>Meterriss-Plaketten für Putzarbeiten</t>
  </si>
  <si>
    <t>Lieferung und Montage einer vertikalen Fassade aus Aluminiumprofilen</t>
  </si>
  <si>
    <t>Lieferung und Montage eines Falttores</t>
  </si>
  <si>
    <t>Lieferung und Monateg einer Fensterzarge in Stahl</t>
  </si>
  <si>
    <t>Einzelne Bauteile S235, S275</t>
  </si>
  <si>
    <t>Feuerverzinkung Schlosserware</t>
  </si>
  <si>
    <t>Aufpreis für Hohlprofile</t>
  </si>
  <si>
    <t>gerade Treppe</t>
  </si>
  <si>
    <t>Modul L x H cm 90 x 320 - Grundfassade</t>
  </si>
  <si>
    <t>1 Flügel - 3 Verschlüsse mit Schloß</t>
  </si>
  <si>
    <t>Standflügel</t>
  </si>
  <si>
    <t>hellgetönt</t>
  </si>
  <si>
    <t>Vollton</t>
  </si>
  <si>
    <t>Alkydh./Eisenoxidrot</t>
  </si>
  <si>
    <t>Chlorkautschuk-Lackf. außen</t>
  </si>
  <si>
    <t>D 12,5mm, wasserabweisend</t>
  </si>
  <si>
    <t>Aufpreis für Ausbildung Randanschlüsse mit elastischer Fugenmasse</t>
  </si>
  <si>
    <t>Gipskarton D12,5mm</t>
  </si>
  <si>
    <t>Spiegel</t>
  </si>
  <si>
    <t>Dicke bis 23mm</t>
  </si>
  <si>
    <t>Eiche</t>
  </si>
  <si>
    <t>Holzart Eiche</t>
  </si>
  <si>
    <t>Lieferung und Montage der Trägerplatte in Holz für die Attika</t>
  </si>
  <si>
    <t>95cm</t>
  </si>
  <si>
    <t>Mobile Trennwand</t>
  </si>
  <si>
    <t>Lieferung und Montage eines Kiefernholzterrassenbodens mit Unterkonstruktion</t>
  </si>
  <si>
    <t>Lärche vierfachverleimt 88 - 95 mm, Aluverbl., Uf&lt;1,2 W/m2K</t>
  </si>
  <si>
    <t>Lärche</t>
  </si>
  <si>
    <t>Lamellen 85/90mm</t>
  </si>
  <si>
    <t>Ganzmetall-Raffjalousie</t>
  </si>
  <si>
    <t>Spanpl. Kl.1, Eiche</t>
  </si>
  <si>
    <t>Spanpl. Kl.1, MDF</t>
  </si>
  <si>
    <t>Abhäng. 30-50cm</t>
  </si>
  <si>
    <t>Abstand 6cm</t>
  </si>
  <si>
    <t>Min.faser, D 3cm</t>
  </si>
  <si>
    <t>Min.faser, D 5cm</t>
  </si>
  <si>
    <t>Flügel 80-120kg</t>
  </si>
  <si>
    <t>mit Sicherheitskarte</t>
  </si>
  <si>
    <t>Generalhauptschlüssel mit Sicherheitskarte</t>
  </si>
  <si>
    <t>Hauptschlüssel mit Sicherheitskarte</t>
  </si>
  <si>
    <t>Normalschlüssel ohne Sicherheitskarte</t>
  </si>
  <si>
    <t>Betonboden auf Terrazzooptik</t>
  </si>
  <si>
    <t>Liefern und Setzen der Dehnfugen</t>
  </si>
  <si>
    <t>Wärmeschutzisolierglas: 33.1+12+4+12+33.1 - edelgasgefüllt</t>
  </si>
  <si>
    <t>Pers. Aufzug 430kg (ohne Maschinenr.), 6 Haltest. + 6 Türen</t>
  </si>
  <si>
    <t>Belagstärke bis 20,0 cm</t>
  </si>
  <si>
    <t>Konstruktion aus Steinmauerwerk, Holzbalkendecken, Stahlträgern, Kappengewölbe</t>
  </si>
  <si>
    <t>Abtragen Abwasserleitung</t>
  </si>
  <si>
    <t>Belagstärke bis 20 cm</t>
  </si>
  <si>
    <t>Schichtstärke im eingebauten Zustand: 20 cm</t>
  </si>
  <si>
    <t>Kl.4/A: bewehrter Beton</t>
  </si>
  <si>
    <t>Stahllitzen</t>
  </si>
  <si>
    <t>Aufbringen einer Haftbrücke aus modifizierter Bitumenemulsion</t>
  </si>
  <si>
    <t>je m2 und cm Schichtstärke, eingebaut</t>
  </si>
  <si>
    <t>Stärke in fertigem Zustand  in cm: 3</t>
  </si>
  <si>
    <t>AC</t>
  </si>
  <si>
    <t>OS18-A</t>
  </si>
  <si>
    <t>2019</t>
  </si>
  <si>
    <t>ANLAGE</t>
  </si>
  <si>
    <t>STÜCK</t>
  </si>
  <si>
    <t>8038287C44</t>
  </si>
  <si>
    <t>45.21.23.00-9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</si>
</sst>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9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9" applyNumberFormat="1" applyFont="1" applyAlignment="1" applyProtection="1">
      <alignment/>
      <protection hidden="1"/>
    </xf>
    <xf numFmtId="9" fontId="0" fillId="0" borderId="0" xfId="59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8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quotePrefix="1">
      <alignment horizontal="left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Fill="1" applyBorder="1" applyAlignment="1" applyProtection="1">
      <alignment wrapText="1"/>
      <protection hidden="1"/>
    </xf>
    <xf numFmtId="0" fontId="0" fillId="0" borderId="13" xfId="0" applyBorder="1" applyAlignment="1">
      <alignment wrapText="1"/>
    </xf>
    <xf numFmtId="0" fontId="0" fillId="0" borderId="17" xfId="0" applyFont="1" applyBorder="1" applyAlignment="1" applyProtection="1">
      <alignment vertical="center"/>
      <protection/>
    </xf>
    <xf numFmtId="4" fontId="0" fillId="0" borderId="17" xfId="0" applyNumberFormat="1" applyFont="1" applyBorder="1" applyAlignment="1" applyProtection="1">
      <alignment vertical="center"/>
      <protection/>
    </xf>
    <xf numFmtId="4" fontId="3" fillId="33" borderId="13" xfId="48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NumberFormat="1" applyAlignment="1" applyProtection="1">
      <alignment/>
      <protection hidden="1"/>
    </xf>
    <xf numFmtId="4" fontId="0" fillId="34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 hidden="1"/>
    </xf>
    <xf numFmtId="4" fontId="4" fillId="34" borderId="14" xfId="50" applyNumberFormat="1" applyFont="1" applyFill="1" applyBorder="1" applyAlignment="1" applyProtection="1">
      <alignment vertical="center" wrapText="1"/>
      <protection/>
    </xf>
    <xf numFmtId="7" fontId="4" fillId="0" borderId="0" xfId="50" applyNumberFormat="1" applyFont="1" applyFill="1" applyBorder="1" applyAlignment="1" applyProtection="1">
      <alignment vertical="center" wrapText="1"/>
      <protection/>
    </xf>
    <xf numFmtId="14" fontId="3" fillId="34" borderId="11" xfId="64" applyNumberFormat="1" applyFont="1" applyFill="1" applyBorder="1" applyAlignment="1" applyProtection="1">
      <alignment horizontal="centerContinuous"/>
      <protection/>
    </xf>
    <xf numFmtId="0" fontId="4" fillId="0" borderId="14" xfId="64" applyFont="1" applyBorder="1" applyAlignment="1" applyProtection="1">
      <alignment horizontal="centerContinuous"/>
      <protection/>
    </xf>
    <xf numFmtId="0" fontId="0" fillId="0" borderId="0" xfId="64" applyProtection="1">
      <alignment/>
      <protection/>
    </xf>
    <xf numFmtId="0" fontId="4" fillId="0" borderId="0" xfId="64" applyFont="1" applyFill="1" applyBorder="1" applyProtection="1">
      <alignment/>
      <protection/>
    </xf>
    <xf numFmtId="49" fontId="3" fillId="34" borderId="11" xfId="64" applyNumberFormat="1" applyFont="1" applyFill="1" applyBorder="1" applyAlignment="1" applyProtection="1">
      <alignment horizontal="centerContinuous"/>
      <protection/>
    </xf>
    <xf numFmtId="168" fontId="3" fillId="0" borderId="0" xfId="0" applyNumberFormat="1" applyFont="1" applyFill="1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165" fontId="3" fillId="33" borderId="13" xfId="48" applyFont="1" applyFill="1" applyBorder="1" applyAlignment="1" applyProtection="1">
      <alignment horizontal="right" vertical="center" indent="1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17" xfId="0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4" fillId="36" borderId="11" xfId="50" applyNumberFormat="1" applyFont="1" applyFill="1" applyBorder="1" applyAlignment="1" applyProtection="1">
      <alignment vertical="center" wrapText="1"/>
      <protection hidden="1"/>
    </xf>
    <xf numFmtId="4" fontId="4" fillId="36" borderId="12" xfId="50" applyNumberFormat="1" applyFont="1" applyFill="1" applyBorder="1" applyAlignment="1" applyProtection="1">
      <alignment vertical="center" wrapText="1"/>
      <protection hidden="1"/>
    </xf>
    <xf numFmtId="4" fontId="4" fillId="36" borderId="14" xfId="50" applyNumberFormat="1" applyFont="1" applyFill="1" applyBorder="1" applyAlignment="1" applyProtection="1">
      <alignment vertical="center" wrapText="1"/>
      <protection hidden="1"/>
    </xf>
    <xf numFmtId="7" fontId="4" fillId="36" borderId="11" xfId="50" applyNumberFormat="1" applyFont="1" applyFill="1" applyBorder="1" applyAlignment="1" applyProtection="1">
      <alignment horizontal="center" vertical="center" wrapText="1"/>
      <protection hidden="1"/>
    </xf>
    <xf numFmtId="7" fontId="4" fillId="36" borderId="12" xfId="50" applyNumberFormat="1" applyFont="1" applyFill="1" applyBorder="1" applyAlignment="1" applyProtection="1">
      <alignment horizontal="center" vertical="center" wrapText="1"/>
      <protection hidden="1"/>
    </xf>
    <xf numFmtId="7" fontId="4" fillId="36" borderId="14" xfId="50" applyNumberFormat="1" applyFont="1" applyFill="1" applyBorder="1" applyAlignment="1" applyProtection="1">
      <alignment horizontal="center" vertical="center" wrapText="1"/>
      <protection hidden="1"/>
    </xf>
    <xf numFmtId="7" fontId="4" fillId="37" borderId="11" xfId="50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50" applyNumberFormat="1" applyFont="1" applyFill="1" applyBorder="1" applyAlignment="1" applyProtection="1">
      <alignment horizontal="center" vertical="center" wrapText="1"/>
      <protection hidden="1"/>
    </xf>
    <xf numFmtId="7" fontId="4" fillId="37" borderId="14" xfId="50" applyNumberFormat="1" applyFont="1" applyFill="1" applyBorder="1" applyAlignment="1" applyProtection="1">
      <alignment horizontal="center" vertical="center" wrapText="1"/>
      <protection hidden="1"/>
    </xf>
    <xf numFmtId="10" fontId="4" fillId="37" borderId="11" xfId="61" applyNumberFormat="1" applyFont="1" applyFill="1" applyBorder="1" applyAlignment="1" applyProtection="1">
      <alignment vertical="center" wrapText="1"/>
      <protection hidden="1"/>
    </xf>
    <xf numFmtId="10" fontId="4" fillId="37" borderId="12" xfId="61" applyNumberFormat="1" applyFont="1" applyFill="1" applyBorder="1" applyAlignment="1" applyProtection="1">
      <alignment vertical="center" wrapText="1"/>
      <protection hidden="1"/>
    </xf>
    <xf numFmtId="10" fontId="4" fillId="37" borderId="14" xfId="61" applyNumberFormat="1" applyFont="1" applyFill="1" applyBorder="1" applyAlignment="1" applyProtection="1">
      <alignment vertical="center" wrapText="1"/>
      <protection hidden="1"/>
    </xf>
    <xf numFmtId="0" fontId="4" fillId="38" borderId="11" xfId="50" applyNumberFormat="1" applyFont="1" applyFill="1" applyBorder="1" applyAlignment="1" applyProtection="1">
      <alignment horizontal="center" vertical="center" wrapText="1"/>
      <protection hidden="1" locked="0"/>
    </xf>
    <xf numFmtId="0" fontId="4" fillId="38" borderId="12" xfId="50" applyNumberFormat="1" applyFont="1" applyFill="1" applyBorder="1" applyAlignment="1" applyProtection="1">
      <alignment horizontal="center" vertical="center" wrapText="1"/>
      <protection hidden="1" locked="0"/>
    </xf>
    <xf numFmtId="0" fontId="4" fillId="38" borderId="14" xfId="50" applyNumberFormat="1" applyFont="1" applyFill="1" applyBorder="1" applyAlignment="1" applyProtection="1">
      <alignment horizontal="center" vertical="center" wrapText="1"/>
      <protection hidden="1" locked="0"/>
    </xf>
    <xf numFmtId="7" fontId="7" fillId="39" borderId="13" xfId="50" applyNumberFormat="1" applyFont="1" applyFill="1" applyBorder="1" applyAlignment="1" applyProtection="1">
      <alignment horizontal="center" vertical="center" wrapText="1"/>
      <protection hidden="1"/>
    </xf>
    <xf numFmtId="4" fontId="4" fillId="37" borderId="11" xfId="0" applyNumberFormat="1" applyFont="1" applyFill="1" applyBorder="1" applyAlignment="1" applyProtection="1">
      <alignment vertical="center"/>
      <protection hidden="1"/>
    </xf>
    <xf numFmtId="4" fontId="4" fillId="37" borderId="12" xfId="0" applyNumberFormat="1" applyFont="1" applyFill="1" applyBorder="1" applyAlignment="1" applyProtection="1">
      <alignment vertical="center"/>
      <protection hidden="1"/>
    </xf>
    <xf numFmtId="4" fontId="4" fillId="37" borderId="14" xfId="0" applyNumberFormat="1" applyFont="1" applyFill="1" applyBorder="1" applyAlignment="1" applyProtection="1">
      <alignment vertical="center"/>
      <protection hidden="1"/>
    </xf>
    <xf numFmtId="4" fontId="4" fillId="37" borderId="11" xfId="50" applyNumberFormat="1" applyFont="1" applyFill="1" applyBorder="1" applyAlignment="1" applyProtection="1">
      <alignment vertical="center" wrapText="1"/>
      <protection hidden="1"/>
    </xf>
    <xf numFmtId="4" fontId="4" fillId="37" borderId="12" xfId="50" applyNumberFormat="1" applyFont="1" applyFill="1" applyBorder="1" applyAlignment="1" applyProtection="1">
      <alignment vertical="center" wrapText="1"/>
      <protection hidden="1"/>
    </xf>
    <xf numFmtId="4" fontId="4" fillId="37" borderId="14" xfId="50" applyNumberFormat="1" applyFont="1" applyFill="1" applyBorder="1" applyAlignment="1" applyProtection="1">
      <alignment vertical="center" wrapText="1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4" fillId="34" borderId="14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40" borderId="11" xfId="0" applyFont="1" applyFill="1" applyBorder="1" applyAlignment="1" applyProtection="1">
      <alignment horizontal="center"/>
      <protection hidden="1" locked="0"/>
    </xf>
    <xf numFmtId="0" fontId="4" fillId="40" borderId="12" xfId="0" applyFont="1" applyFill="1" applyBorder="1" applyAlignment="1" applyProtection="1">
      <alignment horizontal="center"/>
      <protection hidden="1" locked="0"/>
    </xf>
    <xf numFmtId="0" fontId="4" fillId="40" borderId="14" xfId="0" applyFont="1" applyFill="1" applyBorder="1" applyAlignment="1" applyProtection="1">
      <alignment horizontal="center"/>
      <protection hidden="1"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</cellXfs>
  <cellStyles count="6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Komma 2 2" xfId="50"/>
    <cellStyle name="Hyperlink" xfId="51"/>
    <cellStyle name="Migliaia 2" xfId="52"/>
    <cellStyle name="Neutral" xfId="53"/>
    <cellStyle name="Normal 2" xfId="54"/>
    <cellStyle name="Normale 2" xfId="55"/>
    <cellStyle name="Notiz" xfId="56"/>
    <cellStyle name="Percent 2" xfId="57"/>
    <cellStyle name="Percentuale 2" xfId="58"/>
    <cellStyle name="Percent" xfId="59"/>
    <cellStyle name="Prozent 2" xfId="60"/>
    <cellStyle name="Prozent 2 2" xfId="61"/>
    <cellStyle name="Schlecht" xfId="62"/>
    <cellStyle name="Standard 2" xfId="63"/>
    <cellStyle name="Standard 3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ährung 2" xfId="73"/>
    <cellStyle name="Warnender Text" xfId="74"/>
    <cellStyle name="Zelle überprüfen" xfId="75"/>
  </cellStyles>
  <dxfs count="3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E26" sqref="E26:H26"/>
    </sheetView>
  </sheetViews>
  <sheetFormatPr defaultColWidth="11.421875" defaultRowHeight="12.75"/>
  <cols>
    <col min="1" max="1" width="5.421875" style="68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68" customWidth="1"/>
    <col min="9" max="16384" width="11.421875" style="68" customWidth="1"/>
  </cols>
  <sheetData>
    <row r="1" spans="1:8" ht="13.5">
      <c r="A1" s="92" t="s">
        <v>283</v>
      </c>
      <c r="B1" s="93"/>
      <c r="C1" s="93"/>
      <c r="D1" s="93"/>
      <c r="E1" s="93"/>
      <c r="F1" s="93"/>
      <c r="G1" s="93"/>
      <c r="H1" s="94"/>
    </row>
    <row r="3" spans="1:8" ht="12.75">
      <c r="A3" s="117" t="s">
        <v>244</v>
      </c>
      <c r="B3" s="118"/>
      <c r="C3" s="119"/>
      <c r="D3" s="120" t="s">
        <v>549</v>
      </c>
      <c r="E3" s="120"/>
      <c r="F3" s="120"/>
      <c r="G3" s="120"/>
      <c r="H3" s="120"/>
    </row>
    <row r="4" spans="1:7" ht="12.75">
      <c r="A4" s="1"/>
      <c r="C4" s="10"/>
      <c r="F4" s="2"/>
      <c r="G4" s="2"/>
    </row>
    <row r="5" spans="1:8" ht="15">
      <c r="A5" s="3" t="s">
        <v>245</v>
      </c>
      <c r="B5" s="3"/>
      <c r="C5" s="40"/>
      <c r="D5" s="3"/>
      <c r="E5" s="4"/>
      <c r="F5" s="5"/>
      <c r="G5" s="5"/>
      <c r="H5" s="69"/>
    </row>
    <row r="6" spans="1:8" ht="12.75">
      <c r="A6" s="6" t="s">
        <v>246</v>
      </c>
      <c r="B6" s="7"/>
      <c r="C6" s="41"/>
      <c r="D6" s="7"/>
      <c r="E6" s="121" t="s">
        <v>100</v>
      </c>
      <c r="F6" s="122"/>
      <c r="G6" s="123"/>
      <c r="H6" s="123"/>
    </row>
    <row r="7" spans="1:8" ht="12.75">
      <c r="A7" s="76"/>
      <c r="B7" s="34"/>
      <c r="C7" s="42"/>
      <c r="D7" s="68"/>
      <c r="E7" s="68"/>
      <c r="F7" s="69"/>
      <c r="G7" s="2"/>
      <c r="H7" s="69"/>
    </row>
    <row r="8" spans="1:8" ht="12.75">
      <c r="A8" s="8" t="s">
        <v>247</v>
      </c>
      <c r="B8" s="9"/>
      <c r="C8" s="43"/>
      <c r="D8" s="9"/>
      <c r="E8" s="124" t="s">
        <v>32</v>
      </c>
      <c r="F8" s="125"/>
      <c r="G8" s="126"/>
      <c r="H8" s="126"/>
    </row>
    <row r="9" spans="1:8" ht="12.75">
      <c r="A9" s="76"/>
      <c r="B9" s="34"/>
      <c r="C9" s="42"/>
      <c r="D9" s="68"/>
      <c r="E9" s="68"/>
      <c r="F9" s="69"/>
      <c r="G9" s="2"/>
      <c r="H9" s="69"/>
    </row>
    <row r="10" spans="1:8" ht="12.75">
      <c r="A10" s="6" t="s">
        <v>288</v>
      </c>
      <c r="B10" s="7"/>
      <c r="C10" s="41"/>
      <c r="D10" s="7"/>
      <c r="E10" s="50"/>
      <c r="F10" s="77">
        <v>3226670.12</v>
      </c>
      <c r="G10" s="2"/>
      <c r="H10" s="69"/>
    </row>
    <row r="11" spans="1:8" ht="12.75">
      <c r="A11" s="6" t="s">
        <v>289</v>
      </c>
      <c r="B11" s="7"/>
      <c r="C11" s="41"/>
      <c r="D11" s="7"/>
      <c r="E11" s="50"/>
      <c r="F11" s="77">
        <v>0</v>
      </c>
      <c r="G11" s="78"/>
      <c r="H11" s="78"/>
    </row>
    <row r="12" spans="1:7" ht="12.75">
      <c r="A12" s="1"/>
      <c r="E12" s="10"/>
      <c r="F12" s="2"/>
      <c r="G12" s="2"/>
    </row>
    <row r="13" spans="1:8" ht="12.75">
      <c r="A13" s="50" t="s">
        <v>275</v>
      </c>
      <c r="B13" s="7"/>
      <c r="C13" s="7"/>
      <c r="D13" s="7"/>
      <c r="E13" s="79"/>
      <c r="F13" s="80"/>
      <c r="G13" s="70"/>
      <c r="H13" s="70"/>
    </row>
    <row r="14" spans="1:8" ht="12.75">
      <c r="A14" s="1"/>
      <c r="E14" s="81"/>
      <c r="F14" s="82"/>
      <c r="G14" s="2"/>
      <c r="H14" s="69"/>
    </row>
    <row r="15" spans="1:8" s="34" customFormat="1" ht="12.75">
      <c r="A15" s="6" t="s">
        <v>276</v>
      </c>
      <c r="B15" s="7"/>
      <c r="C15" s="41"/>
      <c r="D15" s="7"/>
      <c r="E15" s="83" t="s">
        <v>753</v>
      </c>
      <c r="F15" s="80"/>
      <c r="G15" s="45"/>
      <c r="H15" s="45"/>
    </row>
    <row r="16" spans="1:8" ht="12.75">
      <c r="A16" s="1"/>
      <c r="F16" s="2"/>
      <c r="G16" s="2"/>
      <c r="H16" s="69"/>
    </row>
    <row r="17" spans="1:8" ht="12.75">
      <c r="A17" s="8" t="s">
        <v>248</v>
      </c>
      <c r="B17" s="9"/>
      <c r="C17" s="9"/>
      <c r="D17" s="9"/>
      <c r="E17" s="83"/>
      <c r="F17" s="80"/>
      <c r="G17" s="71"/>
      <c r="H17" s="71"/>
    </row>
    <row r="18" spans="1:8" ht="12.75">
      <c r="A18" s="54"/>
      <c r="B18" s="54"/>
      <c r="C18" s="54"/>
      <c r="D18" s="54"/>
      <c r="E18" s="11"/>
      <c r="F18" s="2"/>
      <c r="G18" s="71"/>
      <c r="H18" s="71"/>
    </row>
    <row r="19" spans="1:8" ht="12.75">
      <c r="A19" s="8" t="s">
        <v>281</v>
      </c>
      <c r="B19" s="9"/>
      <c r="C19" s="43"/>
      <c r="D19" s="9"/>
      <c r="E19" s="83" t="s">
        <v>756</v>
      </c>
      <c r="F19" s="80"/>
      <c r="G19" s="71"/>
      <c r="H19" s="71"/>
    </row>
    <row r="20" spans="1:8" ht="12.75">
      <c r="A20" s="1"/>
      <c r="B20" s="11"/>
      <c r="C20" s="11"/>
      <c r="D20" s="11"/>
      <c r="E20" s="11"/>
      <c r="F20" s="2"/>
      <c r="G20" s="44"/>
      <c r="H20" s="69"/>
    </row>
    <row r="21" spans="1:8" ht="12.75">
      <c r="A21" s="8" t="s">
        <v>249</v>
      </c>
      <c r="B21" s="9"/>
      <c r="C21" s="9"/>
      <c r="D21" s="9"/>
      <c r="E21" s="83" t="s">
        <v>757</v>
      </c>
      <c r="F21" s="80"/>
      <c r="G21" s="72"/>
      <c r="H21" s="72"/>
    </row>
    <row r="22" ht="12.75">
      <c r="A22" s="1"/>
    </row>
    <row r="23" spans="1:7" ht="12.75">
      <c r="A23" s="11"/>
      <c r="B23" s="11"/>
      <c r="C23" s="11"/>
      <c r="D23" s="11"/>
      <c r="E23" s="11"/>
      <c r="F23" s="11"/>
      <c r="G23" s="11"/>
    </row>
    <row r="24" spans="1:7" ht="12.75">
      <c r="A24" s="1"/>
      <c r="G24" s="2"/>
    </row>
    <row r="25" spans="1:7" ht="15">
      <c r="A25" s="4" t="s">
        <v>250</v>
      </c>
      <c r="B25" s="4"/>
      <c r="C25" s="4"/>
      <c r="D25" s="4"/>
      <c r="E25" s="4"/>
      <c r="F25" s="4"/>
      <c r="G25" s="5"/>
    </row>
    <row r="26" spans="1:9" s="34" customFormat="1" ht="15">
      <c r="A26" s="6" t="s">
        <v>251</v>
      </c>
      <c r="B26" s="6"/>
      <c r="C26" s="6"/>
      <c r="D26" s="48"/>
      <c r="E26" s="127"/>
      <c r="F26" s="128"/>
      <c r="G26" s="128"/>
      <c r="H26" s="129"/>
      <c r="I26" s="5"/>
    </row>
    <row r="27" spans="1:9" s="34" customFormat="1" ht="15">
      <c r="A27" s="35"/>
      <c r="B27" s="35"/>
      <c r="C27" s="35"/>
      <c r="D27" s="17"/>
      <c r="E27" s="55"/>
      <c r="F27" s="55"/>
      <c r="G27" s="55"/>
      <c r="H27" s="55"/>
      <c r="I27" s="5"/>
    </row>
    <row r="28" spans="1:8" s="34" customFormat="1" ht="12.75">
      <c r="A28" s="6" t="s">
        <v>252</v>
      </c>
      <c r="B28" s="6"/>
      <c r="C28" s="41"/>
      <c r="D28" s="46"/>
      <c r="E28" s="127"/>
      <c r="F28" s="128"/>
      <c r="G28" s="128"/>
      <c r="H28" s="129"/>
    </row>
    <row r="29" spans="1:7" ht="15">
      <c r="A29" s="1"/>
      <c r="B29" s="4"/>
      <c r="C29" s="4"/>
      <c r="D29" s="4"/>
      <c r="E29" s="4"/>
      <c r="F29" s="4"/>
      <c r="G29" s="5"/>
    </row>
    <row r="30" spans="1:8" ht="12.75">
      <c r="A30" s="6" t="s">
        <v>253</v>
      </c>
      <c r="B30" s="7"/>
      <c r="C30" s="7"/>
      <c r="D30" s="46"/>
      <c r="E30" s="127"/>
      <c r="F30" s="128"/>
      <c r="G30" s="128"/>
      <c r="H30" s="129"/>
    </row>
    <row r="31" ht="12.75">
      <c r="A31" s="1"/>
    </row>
    <row r="32" spans="2:7" ht="12.75">
      <c r="B32" s="73"/>
      <c r="C32" s="73"/>
      <c r="D32" s="73"/>
      <c r="E32" s="74"/>
      <c r="F32" s="74"/>
      <c r="G32" s="74"/>
    </row>
    <row r="33" spans="2:7" ht="12.75">
      <c r="B33" s="73"/>
      <c r="C33" s="73"/>
      <c r="D33" s="73"/>
      <c r="E33" s="75"/>
      <c r="F33" s="75"/>
      <c r="G33" s="75"/>
    </row>
    <row r="34" spans="1:8" ht="54.75" customHeight="1">
      <c r="A34" s="110" t="s">
        <v>270</v>
      </c>
      <c r="B34" s="110"/>
      <c r="C34" s="110"/>
      <c r="D34" s="110"/>
      <c r="E34" s="110"/>
      <c r="F34" s="110"/>
      <c r="G34" s="110"/>
      <c r="H34" s="110"/>
    </row>
    <row r="35" spans="1:8" ht="54.75" customHeight="1">
      <c r="A35" s="101" t="s">
        <v>271</v>
      </c>
      <c r="B35" s="102"/>
      <c r="C35" s="102"/>
      <c r="D35" s="103"/>
      <c r="E35" s="114">
        <f>Aufmaß!H6</f>
        <v>0</v>
      </c>
      <c r="F35" s="115"/>
      <c r="G35" s="115"/>
      <c r="H35" s="116"/>
    </row>
    <row r="36" spans="1:8" ht="54.75" customHeight="1">
      <c r="A36" s="98" t="s">
        <v>272</v>
      </c>
      <c r="B36" s="99"/>
      <c r="C36" s="99"/>
      <c r="D36" s="100"/>
      <c r="E36" s="95">
        <f>Pauschal!H6</f>
        <v>0</v>
      </c>
      <c r="F36" s="96"/>
      <c r="G36" s="96"/>
      <c r="H36" s="97"/>
    </row>
    <row r="37" spans="1:8" ht="54.75" customHeight="1">
      <c r="A37" s="101" t="s">
        <v>286</v>
      </c>
      <c r="B37" s="102"/>
      <c r="C37" s="102"/>
      <c r="D37" s="103"/>
      <c r="E37" s="111">
        <f>SUM(E35:E36)</f>
        <v>0</v>
      </c>
      <c r="F37" s="112"/>
      <c r="G37" s="112"/>
      <c r="H37" s="113"/>
    </row>
    <row r="38" spans="1:8" ht="54.75" customHeight="1">
      <c r="A38" s="98" t="s">
        <v>273</v>
      </c>
      <c r="B38" s="99"/>
      <c r="C38" s="99"/>
      <c r="D38" s="100"/>
      <c r="E38" s="95">
        <f>IF(AND(F10&gt;0,F11&gt;0),SUM(F10:F11),IF(F10&gt;0,F10,IF(F11&gt;0,F11,0)))</f>
        <v>3226670.12</v>
      </c>
      <c r="F38" s="96"/>
      <c r="G38" s="96"/>
      <c r="H38" s="97"/>
    </row>
    <row r="39" spans="1:8" ht="54.75" customHeight="1">
      <c r="A39" s="101" t="str">
        <f>IF(E39&lt;0,"Abschlag in %",IF(E39&gt;0,"Aufschlag in %",""))</f>
        <v>Abschlag in %</v>
      </c>
      <c r="B39" s="102"/>
      <c r="C39" s="102"/>
      <c r="D39" s="103"/>
      <c r="E39" s="104">
        <f>IF(E38=0,0,(E37/E38)-1)</f>
        <v>-1</v>
      </c>
      <c r="F39" s="105"/>
      <c r="G39" s="105"/>
      <c r="H39" s="106"/>
    </row>
    <row r="40" spans="1:8" ht="54.75" customHeight="1">
      <c r="A40" s="98" t="s">
        <v>282</v>
      </c>
      <c r="B40" s="99"/>
      <c r="C40" s="99"/>
      <c r="D40" s="100"/>
      <c r="E40" s="107"/>
      <c r="F40" s="108"/>
      <c r="G40" s="108"/>
      <c r="H40" s="109"/>
    </row>
    <row r="41" spans="1:8" ht="54.75" customHeight="1">
      <c r="A41" s="101" t="s">
        <v>274</v>
      </c>
      <c r="B41" s="102"/>
      <c r="C41" s="102"/>
      <c r="D41" s="103"/>
      <c r="E41" s="95">
        <f>+Sicherheitsmaßnahmen!H6</f>
        <v>157627.28</v>
      </c>
      <c r="F41" s="96"/>
      <c r="G41" s="96"/>
      <c r="H41" s="97"/>
    </row>
    <row r="42" spans="1:8" ht="54.75" customHeight="1">
      <c r="A42" s="101" t="s">
        <v>287</v>
      </c>
      <c r="B42" s="102"/>
      <c r="C42" s="102"/>
      <c r="D42" s="103"/>
      <c r="E42" s="95">
        <f>E37+E41</f>
        <v>157627.28</v>
      </c>
      <c r="F42" s="96"/>
      <c r="G42" s="96"/>
      <c r="H42" s="97"/>
    </row>
  </sheetData>
  <sheetProtection password="F301" sheet="1" selectLockedCells="1"/>
  <mergeCells count="27">
    <mergeCell ref="A3:C3"/>
    <mergeCell ref="D3:H3"/>
    <mergeCell ref="E6:F6"/>
    <mergeCell ref="G6:H6"/>
    <mergeCell ref="A36:D36"/>
    <mergeCell ref="E8:F8"/>
    <mergeCell ref="G8:H8"/>
    <mergeCell ref="E30:H30"/>
    <mergeCell ref="E26:H26"/>
    <mergeCell ref="E28:H28"/>
    <mergeCell ref="A34:H34"/>
    <mergeCell ref="A35:D35"/>
    <mergeCell ref="E38:H38"/>
    <mergeCell ref="E36:H36"/>
    <mergeCell ref="E37:H37"/>
    <mergeCell ref="E35:H35"/>
    <mergeCell ref="A37:D37"/>
    <mergeCell ref="A1:H1"/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</mergeCells>
  <conditionalFormatting sqref="G8 E6 E8 G6">
    <cfRule type="cellIs" priority="13" dxfId="0" operator="notEqual" stopIfTrue="1">
      <formula>""</formula>
    </cfRule>
  </conditionalFormatting>
  <conditionalFormatting sqref="D3">
    <cfRule type="cellIs" priority="12" dxfId="0" operator="notEqual" stopIfTrue="1">
      <formula>""</formula>
    </cfRule>
  </conditionalFormatting>
  <conditionalFormatting sqref="E19">
    <cfRule type="cellIs" priority="10" dxfId="0" operator="notEqual" stopIfTrue="1">
      <formula>""</formula>
    </cfRule>
  </conditionalFormatting>
  <conditionalFormatting sqref="E17">
    <cfRule type="cellIs" priority="9" dxfId="0" operator="notEqual" stopIfTrue="1">
      <formula>""</formula>
    </cfRule>
  </conditionalFormatting>
  <conditionalFormatting sqref="E13">
    <cfRule type="cellIs" priority="8" dxfId="0" operator="notEqual" stopIfTrue="1">
      <formula>""</formula>
    </cfRule>
  </conditionalFormatting>
  <conditionalFormatting sqref="E15">
    <cfRule type="cellIs" priority="7" dxfId="0" operator="notEqual" stopIfTrue="1">
      <formula>""</formula>
    </cfRule>
  </conditionalFormatting>
  <conditionalFormatting sqref="F10:F11">
    <cfRule type="cellIs" priority="6" dxfId="0" operator="notEqual" stopIfTrue="1">
      <formula>""</formula>
    </cfRule>
  </conditionalFormatting>
  <conditionalFormatting sqref="E27">
    <cfRule type="cellIs" priority="5" dxfId="0" operator="notEqual" stopIfTrue="1">
      <formula>""</formula>
    </cfRule>
  </conditionalFormatting>
  <conditionalFormatting sqref="E30">
    <cfRule type="cellIs" priority="4" dxfId="0" operator="notEqual" stopIfTrue="1">
      <formula>""</formula>
    </cfRule>
  </conditionalFormatting>
  <conditionalFormatting sqref="E28">
    <cfRule type="cellIs" priority="3" dxfId="0" operator="notEqual" stopIfTrue="1">
      <formula>""</formula>
    </cfRule>
  </conditionalFormatting>
  <conditionalFormatting sqref="E26">
    <cfRule type="cellIs" priority="2" dxfId="0" operator="notEqual" stopIfTrue="1">
      <formula>""</formula>
    </cfRule>
  </conditionalFormatting>
  <conditionalFormatting sqref="E21">
    <cfRule type="cellIs" priority="1" dxfId="0" operator="notEqual" stopIfTrue="1">
      <formula>""</formula>
    </cfRule>
  </conditionalFormatting>
  <dataValidations count="4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F11">
      <formula1>F11=ROUND(F11,2)</formula1>
    </dataValidation>
    <dataValidation type="custom" allowBlank="1" showInputMessage="1" showErrorMessage="1" errorTitle="Attenzione!" error="Importo con solo 2 (due) posizioni decimali!!!" sqref="F10">
      <formula1>F10=ROUND(F10,2)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4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5.57421875" style="34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57" customWidth="1"/>
    <col min="7" max="7" width="14.00390625" style="57" customWidth="1"/>
    <col min="8" max="8" width="17.00390625" style="34" customWidth="1"/>
    <col min="9" max="16384" width="11.421875" style="34" customWidth="1"/>
  </cols>
  <sheetData>
    <row r="1" spans="1:11" ht="15" customHeight="1">
      <c r="A1" s="133" t="s">
        <v>278</v>
      </c>
      <c r="B1" s="134"/>
      <c r="C1" s="134"/>
      <c r="D1" s="134"/>
      <c r="E1" s="134"/>
      <c r="F1" s="134"/>
      <c r="G1" s="134"/>
      <c r="H1" s="134"/>
      <c r="I1" s="134"/>
      <c r="J1" s="135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1" t="s">
        <v>263</v>
      </c>
      <c r="E4" s="22"/>
      <c r="F4" s="22"/>
      <c r="G4" s="22"/>
      <c r="H4" s="23"/>
    </row>
    <row r="5" spans="1:8" ht="12.75">
      <c r="A5" s="1"/>
      <c r="F5" s="1"/>
      <c r="G5" s="1"/>
      <c r="H5" s="1"/>
    </row>
    <row r="6" spans="1:10" ht="12.75">
      <c r="A6" s="1"/>
      <c r="D6" s="130" t="s">
        <v>280</v>
      </c>
      <c r="E6" s="131"/>
      <c r="F6" s="131"/>
      <c r="G6" s="132"/>
      <c r="H6" s="65">
        <f>SUM($H$17:$H$9949)</f>
        <v>0</v>
      </c>
      <c r="J6" s="66"/>
    </row>
    <row r="7" spans="1:10" ht="12.75">
      <c r="A7" s="1"/>
      <c r="D7" s="18" t="s">
        <v>279</v>
      </c>
      <c r="E7" s="19"/>
      <c r="F7" s="19"/>
      <c r="G7" s="19"/>
      <c r="H7" s="65">
        <f>+ANGEBOT!F10</f>
        <v>3226670.12</v>
      </c>
      <c r="J7" s="66"/>
    </row>
    <row r="8" spans="1:10" ht="12.75">
      <c r="A8" s="1"/>
      <c r="D8" s="18" t="str">
        <f>IF(H8&lt;0,"Abschlag in %",IF(H8&gt;0,"Aufschlag in %",""))</f>
        <v>Abschlag in %</v>
      </c>
      <c r="E8" s="19"/>
      <c r="F8" s="19"/>
      <c r="G8" s="49"/>
      <c r="H8" s="24">
        <f>IF(H7=0,0,(H6/H7)-1)</f>
        <v>-1</v>
      </c>
      <c r="J8" s="66"/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89"/>
      <c r="G12" s="1"/>
      <c r="H12" s="1"/>
    </row>
    <row r="13" spans="1:7" ht="12.75">
      <c r="A13" s="1"/>
      <c r="F13" s="89"/>
      <c r="G13" s="1"/>
    </row>
    <row r="14" spans="1:7" ht="12.75">
      <c r="A14" s="1"/>
      <c r="F14" s="1"/>
      <c r="G14" s="89"/>
    </row>
    <row r="15" spans="1:7" ht="15">
      <c r="A15" s="12"/>
      <c r="B15" s="3" t="s">
        <v>262</v>
      </c>
      <c r="C15" s="40"/>
      <c r="D15" s="3"/>
      <c r="E15" s="3"/>
      <c r="F15" s="3"/>
      <c r="G15" s="3"/>
    </row>
    <row r="16" spans="1:14" ht="45">
      <c r="A16" s="13" t="s">
        <v>254</v>
      </c>
      <c r="B16" s="13" t="s">
        <v>255</v>
      </c>
      <c r="C16" s="13" t="s">
        <v>243</v>
      </c>
      <c r="D16" s="14" t="s">
        <v>241</v>
      </c>
      <c r="E16" s="13" t="s">
        <v>256</v>
      </c>
      <c r="F16" s="13" t="s">
        <v>257</v>
      </c>
      <c r="G16" s="13" t="s">
        <v>258</v>
      </c>
      <c r="H16" s="13" t="s">
        <v>259</v>
      </c>
      <c r="I16" s="15" t="s">
        <v>260</v>
      </c>
      <c r="J16" s="16" t="s">
        <v>261</v>
      </c>
      <c r="N16" s="36"/>
    </row>
    <row r="17" spans="1:12" ht="12.75">
      <c r="A17" s="63">
        <v>2</v>
      </c>
      <c r="B17" s="63" t="s">
        <v>605</v>
      </c>
      <c r="C17" s="63"/>
      <c r="D17" s="63" t="s">
        <v>608</v>
      </c>
      <c r="E17" s="63" t="s">
        <v>296</v>
      </c>
      <c r="F17" s="64">
        <v>58</v>
      </c>
      <c r="G17" s="67"/>
      <c r="H17" s="64">
        <f>ROUND(F17*G17,2)</f>
        <v>0</v>
      </c>
      <c r="I17" s="64"/>
      <c r="J17" s="63" t="s">
        <v>339</v>
      </c>
      <c r="L17" s="91"/>
    </row>
    <row r="18" spans="1:13" ht="12.75">
      <c r="A18" s="63">
        <v>3</v>
      </c>
      <c r="B18" s="63" t="s">
        <v>392</v>
      </c>
      <c r="C18" s="63"/>
      <c r="D18" s="63" t="s">
        <v>393</v>
      </c>
      <c r="E18" s="63" t="s">
        <v>394</v>
      </c>
      <c r="F18" s="64">
        <v>30</v>
      </c>
      <c r="G18" s="67"/>
      <c r="H18" s="64">
        <f aca="true" t="shared" si="0" ref="H18:H81">ROUND(F18*G18,2)</f>
        <v>0</v>
      </c>
      <c r="I18" s="64"/>
      <c r="J18" s="63" t="s">
        <v>339</v>
      </c>
      <c r="L18" s="91"/>
      <c r="M18" s="37"/>
    </row>
    <row r="19" spans="1:13" ht="12.75">
      <c r="A19" s="63">
        <v>4</v>
      </c>
      <c r="B19" s="63" t="s">
        <v>338</v>
      </c>
      <c r="C19" s="63"/>
      <c r="D19" s="63" t="s">
        <v>609</v>
      </c>
      <c r="E19" s="63" t="s">
        <v>291</v>
      </c>
      <c r="F19" s="64">
        <v>26.79</v>
      </c>
      <c r="G19" s="67"/>
      <c r="H19" s="64">
        <f t="shared" si="0"/>
        <v>0</v>
      </c>
      <c r="I19" s="64"/>
      <c r="J19" s="63" t="s">
        <v>339</v>
      </c>
      <c r="L19" s="91"/>
      <c r="M19" s="38"/>
    </row>
    <row r="20" spans="1:13" ht="12.75">
      <c r="A20" s="63">
        <v>5</v>
      </c>
      <c r="B20" s="63" t="s">
        <v>395</v>
      </c>
      <c r="C20" s="63"/>
      <c r="D20" s="63" t="s">
        <v>610</v>
      </c>
      <c r="E20" s="63" t="s">
        <v>291</v>
      </c>
      <c r="F20" s="64">
        <v>30</v>
      </c>
      <c r="G20" s="67"/>
      <c r="H20" s="64">
        <f t="shared" si="0"/>
        <v>0</v>
      </c>
      <c r="I20" s="64"/>
      <c r="J20" s="63" t="s">
        <v>339</v>
      </c>
      <c r="L20" s="91"/>
      <c r="M20" s="37"/>
    </row>
    <row r="21" spans="1:12" ht="12.75">
      <c r="A21" s="63">
        <v>6</v>
      </c>
      <c r="B21" s="63" t="s">
        <v>396</v>
      </c>
      <c r="C21" s="63"/>
      <c r="D21" s="63" t="s">
        <v>611</v>
      </c>
      <c r="E21" s="63" t="s">
        <v>291</v>
      </c>
      <c r="F21" s="64">
        <v>30.03</v>
      </c>
      <c r="G21" s="67"/>
      <c r="H21" s="64">
        <f t="shared" si="0"/>
        <v>0</v>
      </c>
      <c r="I21" s="64"/>
      <c r="J21" s="63" t="s">
        <v>339</v>
      </c>
      <c r="L21" s="91"/>
    </row>
    <row r="22" spans="1:12" ht="12.75">
      <c r="A22" s="63">
        <v>7</v>
      </c>
      <c r="B22" s="63" t="s">
        <v>397</v>
      </c>
      <c r="C22" s="63"/>
      <c r="D22" s="63" t="s">
        <v>612</v>
      </c>
      <c r="E22" s="63" t="s">
        <v>291</v>
      </c>
      <c r="F22" s="64">
        <v>30</v>
      </c>
      <c r="G22" s="67"/>
      <c r="H22" s="64">
        <f t="shared" si="0"/>
        <v>0</v>
      </c>
      <c r="I22" s="64"/>
      <c r="J22" s="63" t="s">
        <v>339</v>
      </c>
      <c r="L22" s="91"/>
    </row>
    <row r="23" spans="1:12" ht="12.75">
      <c r="A23" s="63">
        <v>8</v>
      </c>
      <c r="B23" s="63" t="s">
        <v>340</v>
      </c>
      <c r="C23" s="63"/>
      <c r="D23" s="63" t="s">
        <v>613</v>
      </c>
      <c r="E23" s="63" t="s">
        <v>341</v>
      </c>
      <c r="F23" s="64">
        <v>154.57</v>
      </c>
      <c r="G23" s="67"/>
      <c r="H23" s="64">
        <f t="shared" si="0"/>
        <v>0</v>
      </c>
      <c r="I23" s="64"/>
      <c r="J23" s="63" t="s">
        <v>339</v>
      </c>
      <c r="L23" s="91"/>
    </row>
    <row r="24" spans="1:12" ht="12.75">
      <c r="A24" s="63">
        <v>9</v>
      </c>
      <c r="B24" s="63" t="s">
        <v>464</v>
      </c>
      <c r="C24" s="63"/>
      <c r="D24" s="63" t="s">
        <v>741</v>
      </c>
      <c r="E24" s="63" t="s">
        <v>300</v>
      </c>
      <c r="F24" s="64">
        <v>200</v>
      </c>
      <c r="G24" s="67"/>
      <c r="H24" s="64">
        <f t="shared" si="0"/>
        <v>0</v>
      </c>
      <c r="I24" s="64"/>
      <c r="J24" s="63" t="s">
        <v>339</v>
      </c>
      <c r="L24" s="91"/>
    </row>
    <row r="25" spans="1:12" ht="12.75">
      <c r="A25" s="63">
        <v>10</v>
      </c>
      <c r="B25" s="63" t="s">
        <v>463</v>
      </c>
      <c r="C25" s="63"/>
      <c r="D25" s="63" t="s">
        <v>742</v>
      </c>
      <c r="E25" s="63" t="s">
        <v>296</v>
      </c>
      <c r="F25" s="64">
        <v>288</v>
      </c>
      <c r="G25" s="67"/>
      <c r="H25" s="64">
        <f t="shared" si="0"/>
        <v>0</v>
      </c>
      <c r="I25" s="64"/>
      <c r="J25" s="63" t="s">
        <v>339</v>
      </c>
      <c r="L25" s="91"/>
    </row>
    <row r="26" spans="1:12" ht="12.75">
      <c r="A26" s="63">
        <v>11</v>
      </c>
      <c r="B26" s="63" t="s">
        <v>466</v>
      </c>
      <c r="C26" s="63"/>
      <c r="D26" s="63" t="s">
        <v>743</v>
      </c>
      <c r="E26" s="63" t="s">
        <v>300</v>
      </c>
      <c r="F26" s="64">
        <v>450</v>
      </c>
      <c r="G26" s="67"/>
      <c r="H26" s="64">
        <f t="shared" si="0"/>
        <v>0</v>
      </c>
      <c r="I26" s="64"/>
      <c r="J26" s="63" t="s">
        <v>339</v>
      </c>
      <c r="L26" s="91"/>
    </row>
    <row r="27" spans="1:12" ht="12.75">
      <c r="A27" s="63">
        <v>12</v>
      </c>
      <c r="B27" s="63" t="s">
        <v>462</v>
      </c>
      <c r="C27" s="63"/>
      <c r="D27" s="63" t="s">
        <v>744</v>
      </c>
      <c r="E27" s="63" t="s">
        <v>291</v>
      </c>
      <c r="F27" s="64">
        <v>1600</v>
      </c>
      <c r="G27" s="67"/>
      <c r="H27" s="64">
        <f t="shared" si="0"/>
        <v>0</v>
      </c>
      <c r="I27" s="64"/>
      <c r="J27" s="63" t="s">
        <v>339</v>
      </c>
      <c r="L27" s="91"/>
    </row>
    <row r="28" spans="1:12" ht="12.75">
      <c r="A28" s="63">
        <v>13</v>
      </c>
      <c r="B28" s="63" t="s">
        <v>465</v>
      </c>
      <c r="C28" s="63"/>
      <c r="D28" s="63" t="s">
        <v>746</v>
      </c>
      <c r="E28" s="63" t="s">
        <v>341</v>
      </c>
      <c r="F28" s="64">
        <v>65</v>
      </c>
      <c r="G28" s="67"/>
      <c r="H28" s="64">
        <f t="shared" si="0"/>
        <v>0</v>
      </c>
      <c r="I28" s="64"/>
      <c r="J28" s="63" t="s">
        <v>339</v>
      </c>
      <c r="L28" s="91"/>
    </row>
    <row r="29" spans="1:13" ht="12.75">
      <c r="A29" s="63">
        <v>14</v>
      </c>
      <c r="B29" s="63" t="s">
        <v>362</v>
      </c>
      <c r="C29" s="63"/>
      <c r="D29" s="63" t="s">
        <v>614</v>
      </c>
      <c r="E29" s="63" t="s">
        <v>296</v>
      </c>
      <c r="F29" s="64">
        <v>307.86</v>
      </c>
      <c r="G29" s="67"/>
      <c r="H29" s="64">
        <f t="shared" si="0"/>
        <v>0</v>
      </c>
      <c r="I29" s="64"/>
      <c r="J29" s="63" t="s">
        <v>363</v>
      </c>
      <c r="L29" s="91"/>
      <c r="M29" s="37"/>
    </row>
    <row r="30" spans="1:13" ht="12.75">
      <c r="A30" s="63">
        <v>15</v>
      </c>
      <c r="B30" s="63" t="s">
        <v>371</v>
      </c>
      <c r="C30" s="63"/>
      <c r="D30" s="63" t="s">
        <v>615</v>
      </c>
      <c r="E30" s="63" t="s">
        <v>296</v>
      </c>
      <c r="F30" s="64">
        <v>190.5</v>
      </c>
      <c r="G30" s="67"/>
      <c r="H30" s="64">
        <f t="shared" si="0"/>
        <v>0</v>
      </c>
      <c r="I30" s="64"/>
      <c r="J30" s="63" t="s">
        <v>363</v>
      </c>
      <c r="L30" s="91"/>
      <c r="M30" s="38"/>
    </row>
    <row r="31" spans="1:13" ht="12.75">
      <c r="A31" s="63">
        <v>16</v>
      </c>
      <c r="B31" s="63" t="s">
        <v>398</v>
      </c>
      <c r="C31" s="63"/>
      <c r="D31" s="63" t="s">
        <v>616</v>
      </c>
      <c r="E31" s="63" t="s">
        <v>296</v>
      </c>
      <c r="F31" s="64">
        <v>390</v>
      </c>
      <c r="G31" s="67"/>
      <c r="H31" s="64">
        <f t="shared" si="0"/>
        <v>0</v>
      </c>
      <c r="I31" s="64"/>
      <c r="J31" s="63" t="s">
        <v>363</v>
      </c>
      <c r="L31" s="91"/>
      <c r="M31" s="37"/>
    </row>
    <row r="32" spans="1:12" ht="12.75">
      <c r="A32" s="63">
        <v>17</v>
      </c>
      <c r="B32" s="63" t="s">
        <v>372</v>
      </c>
      <c r="C32" s="63"/>
      <c r="D32" s="63" t="s">
        <v>616</v>
      </c>
      <c r="E32" s="63" t="s">
        <v>296</v>
      </c>
      <c r="F32" s="64">
        <v>160.5</v>
      </c>
      <c r="G32" s="67"/>
      <c r="H32" s="64">
        <f t="shared" si="0"/>
        <v>0</v>
      </c>
      <c r="I32" s="64"/>
      <c r="J32" s="63" t="s">
        <v>363</v>
      </c>
      <c r="L32" s="91"/>
    </row>
    <row r="33" spans="1:12" ht="12.75">
      <c r="A33" s="63">
        <v>18</v>
      </c>
      <c r="B33" s="63" t="s">
        <v>461</v>
      </c>
      <c r="C33" s="63"/>
      <c r="D33" s="63" t="s">
        <v>617</v>
      </c>
      <c r="E33" s="63" t="s">
        <v>296</v>
      </c>
      <c r="F33" s="64">
        <v>1550</v>
      </c>
      <c r="G33" s="67"/>
      <c r="H33" s="64">
        <f t="shared" si="0"/>
        <v>0</v>
      </c>
      <c r="I33" s="64"/>
      <c r="J33" s="63" t="s">
        <v>363</v>
      </c>
      <c r="L33" s="91"/>
    </row>
    <row r="34" spans="1:12" ht="12.75">
      <c r="A34" s="63">
        <v>19</v>
      </c>
      <c r="B34" s="63" t="s">
        <v>399</v>
      </c>
      <c r="C34" s="63"/>
      <c r="D34" s="63" t="s">
        <v>618</v>
      </c>
      <c r="E34" s="63" t="s">
        <v>291</v>
      </c>
      <c r="F34" s="64">
        <v>57</v>
      </c>
      <c r="G34" s="67"/>
      <c r="H34" s="64">
        <f t="shared" si="0"/>
        <v>0</v>
      </c>
      <c r="I34" s="64"/>
      <c r="J34" s="63" t="s">
        <v>292</v>
      </c>
      <c r="L34" s="91"/>
    </row>
    <row r="35" spans="1:13" ht="12.75">
      <c r="A35" s="63">
        <v>14</v>
      </c>
      <c r="B35" s="63" t="s">
        <v>342</v>
      </c>
      <c r="C35" s="63"/>
      <c r="D35" s="63" t="s">
        <v>619</v>
      </c>
      <c r="E35" s="63" t="s">
        <v>291</v>
      </c>
      <c r="F35" s="64">
        <v>4724.72</v>
      </c>
      <c r="G35" s="67"/>
      <c r="H35" s="64">
        <f t="shared" si="0"/>
        <v>0</v>
      </c>
      <c r="I35" s="64"/>
      <c r="J35" s="63" t="s">
        <v>292</v>
      </c>
      <c r="L35" s="91"/>
      <c r="M35" s="37"/>
    </row>
    <row r="36" spans="1:12" ht="12.75">
      <c r="A36" s="63">
        <v>21</v>
      </c>
      <c r="B36" s="63" t="s">
        <v>400</v>
      </c>
      <c r="C36" s="63"/>
      <c r="D36" s="63" t="s">
        <v>401</v>
      </c>
      <c r="E36" s="63" t="s">
        <v>291</v>
      </c>
      <c r="F36" s="64">
        <v>85</v>
      </c>
      <c r="G36" s="67"/>
      <c r="H36" s="64">
        <f t="shared" si="0"/>
        <v>0</v>
      </c>
      <c r="I36" s="64"/>
      <c r="J36" s="63" t="s">
        <v>292</v>
      </c>
      <c r="L36" s="91"/>
    </row>
    <row r="37" spans="1:12" ht="12.75">
      <c r="A37" s="63">
        <v>22</v>
      </c>
      <c r="B37" s="63" t="s">
        <v>373</v>
      </c>
      <c r="C37" s="63"/>
      <c r="D37" s="63" t="s">
        <v>620</v>
      </c>
      <c r="E37" s="63" t="s">
        <v>291</v>
      </c>
      <c r="F37" s="64">
        <v>752.76</v>
      </c>
      <c r="G37" s="67"/>
      <c r="H37" s="64">
        <f t="shared" si="0"/>
        <v>0</v>
      </c>
      <c r="I37" s="64"/>
      <c r="J37" s="63" t="s">
        <v>292</v>
      </c>
      <c r="L37" s="91"/>
    </row>
    <row r="38" spans="1:12" ht="12.75">
      <c r="A38" s="63">
        <v>23</v>
      </c>
      <c r="B38" s="63" t="s">
        <v>402</v>
      </c>
      <c r="C38" s="63"/>
      <c r="D38" s="63" t="s">
        <v>621</v>
      </c>
      <c r="E38" s="63" t="s">
        <v>291</v>
      </c>
      <c r="F38" s="64">
        <v>50</v>
      </c>
      <c r="G38" s="67"/>
      <c r="H38" s="64">
        <f t="shared" si="0"/>
        <v>0</v>
      </c>
      <c r="I38" s="64"/>
      <c r="J38" s="63" t="s">
        <v>292</v>
      </c>
      <c r="L38" s="91"/>
    </row>
    <row r="39" spans="1:13" ht="12.75">
      <c r="A39" s="63">
        <v>24</v>
      </c>
      <c r="B39" s="63" t="s">
        <v>403</v>
      </c>
      <c r="C39" s="63"/>
      <c r="D39" s="63" t="s">
        <v>622</v>
      </c>
      <c r="E39" s="63" t="s">
        <v>291</v>
      </c>
      <c r="F39" s="64">
        <v>50</v>
      </c>
      <c r="G39" s="67"/>
      <c r="H39" s="64">
        <f t="shared" si="0"/>
        <v>0</v>
      </c>
      <c r="I39" s="64"/>
      <c r="J39" s="63" t="s">
        <v>292</v>
      </c>
      <c r="L39" s="91"/>
      <c r="M39" s="37"/>
    </row>
    <row r="40" spans="1:13" ht="12.75">
      <c r="A40" s="63">
        <v>25</v>
      </c>
      <c r="B40" s="63" t="s">
        <v>333</v>
      </c>
      <c r="C40" s="63"/>
      <c r="D40" s="63" t="s">
        <v>619</v>
      </c>
      <c r="E40" s="63" t="s">
        <v>291</v>
      </c>
      <c r="F40" s="64">
        <v>2475.65</v>
      </c>
      <c r="G40" s="67"/>
      <c r="H40" s="64">
        <f t="shared" si="0"/>
        <v>0</v>
      </c>
      <c r="I40" s="64"/>
      <c r="J40" s="63" t="s">
        <v>292</v>
      </c>
      <c r="L40" s="91"/>
      <c r="M40" s="38"/>
    </row>
    <row r="41" spans="1:13" ht="12.75">
      <c r="A41" s="63">
        <v>26</v>
      </c>
      <c r="B41" s="63" t="s">
        <v>344</v>
      </c>
      <c r="C41" s="63"/>
      <c r="D41" s="63" t="s">
        <v>619</v>
      </c>
      <c r="E41" s="63" t="s">
        <v>300</v>
      </c>
      <c r="F41" s="64">
        <v>646.65</v>
      </c>
      <c r="G41" s="67"/>
      <c r="H41" s="64">
        <f t="shared" si="0"/>
        <v>0</v>
      </c>
      <c r="I41" s="64"/>
      <c r="J41" s="63" t="s">
        <v>292</v>
      </c>
      <c r="L41" s="91"/>
      <c r="M41" s="37"/>
    </row>
    <row r="42" spans="1:12" ht="12.75">
      <c r="A42" s="63">
        <v>27</v>
      </c>
      <c r="B42" s="63" t="s">
        <v>404</v>
      </c>
      <c r="C42" s="63"/>
      <c r="D42" s="63" t="s">
        <v>619</v>
      </c>
      <c r="E42" s="63" t="s">
        <v>291</v>
      </c>
      <c r="F42" s="64">
        <v>70</v>
      </c>
      <c r="G42" s="67"/>
      <c r="H42" s="64">
        <f t="shared" si="0"/>
        <v>0</v>
      </c>
      <c r="I42" s="64"/>
      <c r="J42" s="63" t="s">
        <v>292</v>
      </c>
      <c r="L42" s="91"/>
    </row>
    <row r="43" spans="1:13" ht="12.75">
      <c r="A43" s="63">
        <v>28</v>
      </c>
      <c r="B43" s="63" t="s">
        <v>405</v>
      </c>
      <c r="C43" s="63"/>
      <c r="D43" s="63" t="s">
        <v>623</v>
      </c>
      <c r="E43" s="63" t="s">
        <v>291</v>
      </c>
      <c r="F43" s="64">
        <v>50</v>
      </c>
      <c r="G43" s="67"/>
      <c r="H43" s="64">
        <f t="shared" si="0"/>
        <v>0</v>
      </c>
      <c r="I43" s="64"/>
      <c r="J43" s="63" t="s">
        <v>292</v>
      </c>
      <c r="L43" s="91"/>
      <c r="M43" s="37"/>
    </row>
    <row r="44" spans="1:13" ht="12.75">
      <c r="A44" s="63">
        <v>29</v>
      </c>
      <c r="B44" s="63" t="s">
        <v>406</v>
      </c>
      <c r="C44" s="63"/>
      <c r="D44" s="63" t="s">
        <v>624</v>
      </c>
      <c r="E44" s="63" t="s">
        <v>291</v>
      </c>
      <c r="F44" s="64">
        <v>50</v>
      </c>
      <c r="G44" s="67"/>
      <c r="H44" s="64">
        <f t="shared" si="0"/>
        <v>0</v>
      </c>
      <c r="I44" s="64"/>
      <c r="J44" s="63" t="s">
        <v>292</v>
      </c>
      <c r="L44" s="91"/>
      <c r="M44" s="38"/>
    </row>
    <row r="45" spans="1:13" ht="12.75">
      <c r="A45" s="63">
        <v>30</v>
      </c>
      <c r="B45" s="63" t="s">
        <v>407</v>
      </c>
      <c r="C45" s="63"/>
      <c r="D45" s="63" t="s">
        <v>625</v>
      </c>
      <c r="E45" s="63" t="s">
        <v>291</v>
      </c>
      <c r="F45" s="64">
        <v>50</v>
      </c>
      <c r="G45" s="67"/>
      <c r="H45" s="64">
        <f t="shared" si="0"/>
        <v>0</v>
      </c>
      <c r="I45" s="64"/>
      <c r="J45" s="63" t="s">
        <v>292</v>
      </c>
      <c r="L45" s="91"/>
      <c r="M45" s="37"/>
    </row>
    <row r="46" spans="1:12" ht="12.75">
      <c r="A46" s="63">
        <v>31</v>
      </c>
      <c r="B46" s="63" t="s">
        <v>408</v>
      </c>
      <c r="C46" s="63"/>
      <c r="D46" s="63" t="s">
        <v>619</v>
      </c>
      <c r="E46" s="63" t="s">
        <v>291</v>
      </c>
      <c r="F46" s="64">
        <v>343</v>
      </c>
      <c r="G46" s="67"/>
      <c r="H46" s="64">
        <f t="shared" si="0"/>
        <v>0</v>
      </c>
      <c r="I46" s="64"/>
      <c r="J46" s="63" t="s">
        <v>292</v>
      </c>
      <c r="L46" s="91"/>
    </row>
    <row r="47" spans="1:12" ht="12.75">
      <c r="A47" s="63">
        <v>32</v>
      </c>
      <c r="B47" s="63" t="s">
        <v>306</v>
      </c>
      <c r="C47" s="63"/>
      <c r="D47" s="63" t="s">
        <v>619</v>
      </c>
      <c r="E47" s="63" t="s">
        <v>291</v>
      </c>
      <c r="F47" s="64">
        <v>188.02</v>
      </c>
      <c r="G47" s="67"/>
      <c r="H47" s="64">
        <f t="shared" si="0"/>
        <v>0</v>
      </c>
      <c r="I47" s="64"/>
      <c r="J47" s="63" t="s">
        <v>292</v>
      </c>
      <c r="L47" s="91"/>
    </row>
    <row r="48" spans="1:12" ht="12.75">
      <c r="A48" s="63">
        <v>33</v>
      </c>
      <c r="B48" s="63" t="s">
        <v>307</v>
      </c>
      <c r="C48" s="63"/>
      <c r="D48" s="63" t="s">
        <v>619</v>
      </c>
      <c r="E48" s="63" t="s">
        <v>291</v>
      </c>
      <c r="F48" s="64">
        <v>8.85</v>
      </c>
      <c r="G48" s="67"/>
      <c r="H48" s="64">
        <f t="shared" si="0"/>
        <v>0</v>
      </c>
      <c r="I48" s="64"/>
      <c r="J48" s="63" t="s">
        <v>292</v>
      </c>
      <c r="L48" s="91"/>
    </row>
    <row r="49" spans="1:13" ht="12.75">
      <c r="A49" s="63">
        <v>34</v>
      </c>
      <c r="B49" s="63" t="s">
        <v>409</v>
      </c>
      <c r="C49" s="63"/>
      <c r="D49" s="63" t="s">
        <v>626</v>
      </c>
      <c r="E49" s="63" t="s">
        <v>291</v>
      </c>
      <c r="F49" s="64">
        <v>30</v>
      </c>
      <c r="G49" s="67"/>
      <c r="H49" s="64">
        <f t="shared" si="0"/>
        <v>0</v>
      </c>
      <c r="I49" s="64"/>
      <c r="J49" s="63" t="s">
        <v>292</v>
      </c>
      <c r="L49" s="91"/>
      <c r="M49" s="37"/>
    </row>
    <row r="50" spans="1:13" ht="12.75">
      <c r="A50" s="63">
        <v>35</v>
      </c>
      <c r="B50" s="63" t="s">
        <v>308</v>
      </c>
      <c r="C50" s="63"/>
      <c r="D50" s="63" t="s">
        <v>627</v>
      </c>
      <c r="E50" s="63" t="s">
        <v>291</v>
      </c>
      <c r="F50" s="64">
        <v>8.85</v>
      </c>
      <c r="G50" s="67"/>
      <c r="H50" s="64">
        <f t="shared" si="0"/>
        <v>0</v>
      </c>
      <c r="I50" s="64"/>
      <c r="J50" s="63" t="s">
        <v>292</v>
      </c>
      <c r="L50" s="91"/>
      <c r="M50" s="38"/>
    </row>
    <row r="51" spans="1:13" ht="12.75">
      <c r="A51" s="63">
        <v>36</v>
      </c>
      <c r="B51" s="63" t="s">
        <v>410</v>
      </c>
      <c r="C51" s="63"/>
      <c r="D51" s="63" t="s">
        <v>619</v>
      </c>
      <c r="E51" s="63" t="s">
        <v>291</v>
      </c>
      <c r="F51" s="64">
        <v>30</v>
      </c>
      <c r="G51" s="67"/>
      <c r="H51" s="64">
        <f t="shared" si="0"/>
        <v>0</v>
      </c>
      <c r="I51" s="64"/>
      <c r="J51" s="63" t="s">
        <v>292</v>
      </c>
      <c r="L51" s="91"/>
      <c r="M51" s="37"/>
    </row>
    <row r="52" spans="1:12" ht="12.75">
      <c r="A52" s="63">
        <v>37</v>
      </c>
      <c r="B52" s="63" t="s">
        <v>432</v>
      </c>
      <c r="C52" s="63"/>
      <c r="D52" s="63" t="s">
        <v>628</v>
      </c>
      <c r="E52" s="63" t="s">
        <v>291</v>
      </c>
      <c r="F52" s="64">
        <v>1945</v>
      </c>
      <c r="G52" s="67"/>
      <c r="H52" s="64">
        <f t="shared" si="0"/>
        <v>0</v>
      </c>
      <c r="I52" s="64"/>
      <c r="J52" s="63" t="s">
        <v>292</v>
      </c>
      <c r="L52" s="91"/>
    </row>
    <row r="53" spans="1:12" ht="12.75">
      <c r="A53" s="63">
        <v>38</v>
      </c>
      <c r="B53" s="63" t="s">
        <v>433</v>
      </c>
      <c r="C53" s="63"/>
      <c r="D53" s="63" t="s">
        <v>629</v>
      </c>
      <c r="E53" s="63" t="s">
        <v>291</v>
      </c>
      <c r="F53" s="64">
        <v>920</v>
      </c>
      <c r="G53" s="67"/>
      <c r="H53" s="64">
        <f t="shared" si="0"/>
        <v>0</v>
      </c>
      <c r="I53" s="64"/>
      <c r="J53" s="63" t="s">
        <v>292</v>
      </c>
      <c r="L53" s="91"/>
    </row>
    <row r="54" spans="1:12" ht="12.75">
      <c r="A54" s="63">
        <v>39</v>
      </c>
      <c r="B54" s="63" t="s">
        <v>384</v>
      </c>
      <c r="C54" s="63"/>
      <c r="D54" s="63" t="s">
        <v>628</v>
      </c>
      <c r="E54" s="63" t="s">
        <v>291</v>
      </c>
      <c r="F54" s="64">
        <v>977.25</v>
      </c>
      <c r="G54" s="67"/>
      <c r="H54" s="64">
        <f t="shared" si="0"/>
        <v>0</v>
      </c>
      <c r="I54" s="64"/>
      <c r="J54" s="63" t="s">
        <v>292</v>
      </c>
      <c r="L54" s="91"/>
    </row>
    <row r="55" spans="1:12" ht="12.75">
      <c r="A55" s="63">
        <v>40</v>
      </c>
      <c r="B55" s="63" t="s">
        <v>383</v>
      </c>
      <c r="C55" s="63"/>
      <c r="D55" s="63" t="s">
        <v>629</v>
      </c>
      <c r="E55" s="63" t="s">
        <v>291</v>
      </c>
      <c r="F55" s="64">
        <v>390.43</v>
      </c>
      <c r="G55" s="67"/>
      <c r="H55" s="64">
        <f t="shared" si="0"/>
        <v>0</v>
      </c>
      <c r="I55" s="64"/>
      <c r="J55" s="63" t="s">
        <v>292</v>
      </c>
      <c r="L55" s="91"/>
    </row>
    <row r="56" spans="1:12" ht="12.75">
      <c r="A56" s="63">
        <v>41</v>
      </c>
      <c r="B56" s="63" t="s">
        <v>411</v>
      </c>
      <c r="C56" s="63"/>
      <c r="D56" s="63" t="s">
        <v>630</v>
      </c>
      <c r="E56" s="63" t="s">
        <v>291</v>
      </c>
      <c r="F56" s="64">
        <v>30</v>
      </c>
      <c r="G56" s="67"/>
      <c r="H56" s="64">
        <f t="shared" si="0"/>
        <v>0</v>
      </c>
      <c r="I56" s="64"/>
      <c r="J56" s="63" t="s">
        <v>292</v>
      </c>
      <c r="L56" s="91"/>
    </row>
    <row r="57" spans="1:12" ht="12.75">
      <c r="A57" s="63">
        <v>42</v>
      </c>
      <c r="B57" s="63" t="s">
        <v>412</v>
      </c>
      <c r="C57" s="63"/>
      <c r="D57" s="63" t="s">
        <v>619</v>
      </c>
      <c r="E57" s="63" t="s">
        <v>291</v>
      </c>
      <c r="F57" s="64">
        <v>30</v>
      </c>
      <c r="G57" s="67"/>
      <c r="H57" s="64">
        <f t="shared" si="0"/>
        <v>0</v>
      </c>
      <c r="I57" s="64"/>
      <c r="J57" s="63" t="s">
        <v>292</v>
      </c>
      <c r="L57" s="91"/>
    </row>
    <row r="58" spans="1:12" ht="12.75">
      <c r="A58" s="63">
        <v>43</v>
      </c>
      <c r="B58" s="63" t="s">
        <v>413</v>
      </c>
      <c r="C58" s="63"/>
      <c r="D58" s="63" t="s">
        <v>631</v>
      </c>
      <c r="E58" s="63" t="s">
        <v>291</v>
      </c>
      <c r="F58" s="64">
        <v>30</v>
      </c>
      <c r="G58" s="67"/>
      <c r="H58" s="64">
        <f t="shared" si="0"/>
        <v>0</v>
      </c>
      <c r="I58" s="64"/>
      <c r="J58" s="63" t="s">
        <v>292</v>
      </c>
      <c r="L58" s="91"/>
    </row>
    <row r="59" spans="1:12" ht="12.75">
      <c r="A59" s="63">
        <v>44</v>
      </c>
      <c r="B59" s="63" t="s">
        <v>414</v>
      </c>
      <c r="C59" s="63"/>
      <c r="D59" s="63" t="s">
        <v>632</v>
      </c>
      <c r="E59" s="63" t="s">
        <v>291</v>
      </c>
      <c r="F59" s="64">
        <v>30</v>
      </c>
      <c r="G59" s="67"/>
      <c r="H59" s="64">
        <f t="shared" si="0"/>
        <v>0</v>
      </c>
      <c r="I59" s="64"/>
      <c r="J59" s="63" t="s">
        <v>292</v>
      </c>
      <c r="L59" s="91"/>
    </row>
    <row r="60" spans="1:12" ht="12.75">
      <c r="A60" s="63">
        <v>45</v>
      </c>
      <c r="B60" s="63" t="s">
        <v>415</v>
      </c>
      <c r="C60" s="63"/>
      <c r="D60" s="63" t="s">
        <v>633</v>
      </c>
      <c r="E60" s="63" t="s">
        <v>296</v>
      </c>
      <c r="F60" s="64">
        <v>13</v>
      </c>
      <c r="G60" s="67"/>
      <c r="H60" s="64">
        <f t="shared" si="0"/>
        <v>0</v>
      </c>
      <c r="I60" s="64"/>
      <c r="J60" s="63" t="s">
        <v>292</v>
      </c>
      <c r="L60" s="91"/>
    </row>
    <row r="61" spans="1:12" ht="12.75" customHeight="1">
      <c r="A61" s="63">
        <v>46</v>
      </c>
      <c r="B61" s="63" t="s">
        <v>434</v>
      </c>
      <c r="C61" s="63"/>
      <c r="D61" s="63" t="s">
        <v>634</v>
      </c>
      <c r="E61" s="63" t="s">
        <v>296</v>
      </c>
      <c r="F61" s="64">
        <v>492</v>
      </c>
      <c r="G61" s="67"/>
      <c r="H61" s="64">
        <f t="shared" si="0"/>
        <v>0</v>
      </c>
      <c r="I61" s="64"/>
      <c r="J61" s="63" t="s">
        <v>292</v>
      </c>
      <c r="L61" s="91"/>
    </row>
    <row r="62" spans="1:12" ht="12.75">
      <c r="A62" s="63">
        <v>47</v>
      </c>
      <c r="B62" s="63" t="s">
        <v>435</v>
      </c>
      <c r="C62" s="63"/>
      <c r="D62" s="63" t="s">
        <v>635</v>
      </c>
      <c r="E62" s="63" t="s">
        <v>296</v>
      </c>
      <c r="F62" s="64">
        <v>187</v>
      </c>
      <c r="G62" s="67"/>
      <c r="H62" s="64">
        <f t="shared" si="0"/>
        <v>0</v>
      </c>
      <c r="I62" s="64"/>
      <c r="J62" s="63" t="s">
        <v>292</v>
      </c>
      <c r="L62" s="91"/>
    </row>
    <row r="63" spans="1:12" ht="12.75">
      <c r="A63" s="63">
        <v>48</v>
      </c>
      <c r="B63" s="63" t="s">
        <v>436</v>
      </c>
      <c r="C63" s="63"/>
      <c r="D63" s="63" t="s">
        <v>636</v>
      </c>
      <c r="E63" s="63" t="s">
        <v>296</v>
      </c>
      <c r="F63" s="64">
        <v>862</v>
      </c>
      <c r="G63" s="67"/>
      <c r="H63" s="64">
        <f t="shared" si="0"/>
        <v>0</v>
      </c>
      <c r="I63" s="64"/>
      <c r="J63" s="63" t="s">
        <v>292</v>
      </c>
      <c r="L63" s="91"/>
    </row>
    <row r="64" spans="1:12" ht="12.75">
      <c r="A64" s="63">
        <v>49</v>
      </c>
      <c r="B64" s="63" t="s">
        <v>416</v>
      </c>
      <c r="C64" s="63"/>
      <c r="D64" s="63" t="s">
        <v>637</v>
      </c>
      <c r="E64" s="63" t="s">
        <v>296</v>
      </c>
      <c r="F64" s="64">
        <v>1538</v>
      </c>
      <c r="G64" s="67"/>
      <c r="H64" s="64">
        <f t="shared" si="0"/>
        <v>0</v>
      </c>
      <c r="I64" s="64"/>
      <c r="J64" s="63" t="s">
        <v>292</v>
      </c>
      <c r="L64" s="91"/>
    </row>
    <row r="65" spans="1:12" ht="12.75">
      <c r="A65" s="63">
        <v>50</v>
      </c>
      <c r="B65" s="63" t="s">
        <v>417</v>
      </c>
      <c r="C65" s="63"/>
      <c r="D65" s="63" t="s">
        <v>638</v>
      </c>
      <c r="E65" s="63" t="s">
        <v>296</v>
      </c>
      <c r="F65" s="64">
        <v>1538</v>
      </c>
      <c r="G65" s="67"/>
      <c r="H65" s="64">
        <f t="shared" si="0"/>
        <v>0</v>
      </c>
      <c r="I65" s="64"/>
      <c r="J65" s="63" t="s">
        <v>292</v>
      </c>
      <c r="L65" s="91"/>
    </row>
    <row r="66" spans="1:12" ht="12.75">
      <c r="A66" s="63">
        <v>51</v>
      </c>
      <c r="B66" s="63" t="s">
        <v>418</v>
      </c>
      <c r="C66" s="63"/>
      <c r="D66" s="63" t="s">
        <v>639</v>
      </c>
      <c r="E66" s="63" t="s">
        <v>291</v>
      </c>
      <c r="F66" s="64">
        <v>10</v>
      </c>
      <c r="G66" s="67"/>
      <c r="H66" s="64">
        <f t="shared" si="0"/>
        <v>0</v>
      </c>
      <c r="I66" s="64"/>
      <c r="J66" s="63" t="s">
        <v>292</v>
      </c>
      <c r="L66" s="91"/>
    </row>
    <row r="67" spans="1:12" ht="12.75">
      <c r="A67" s="63">
        <v>52</v>
      </c>
      <c r="B67" s="63" t="s">
        <v>419</v>
      </c>
      <c r="C67" s="63"/>
      <c r="D67" s="63" t="s">
        <v>640</v>
      </c>
      <c r="E67" s="63" t="s">
        <v>420</v>
      </c>
      <c r="F67" s="64">
        <v>218070.83</v>
      </c>
      <c r="G67" s="67"/>
      <c r="H67" s="64">
        <f t="shared" si="0"/>
        <v>0</v>
      </c>
      <c r="I67" s="64"/>
      <c r="J67" s="63" t="s">
        <v>292</v>
      </c>
      <c r="L67" s="91"/>
    </row>
    <row r="68" spans="1:12" ht="12.75">
      <c r="A68" s="63">
        <v>53</v>
      </c>
      <c r="B68" s="63" t="s">
        <v>421</v>
      </c>
      <c r="C68" s="63"/>
      <c r="D68" s="63" t="s">
        <v>641</v>
      </c>
      <c r="E68" s="63" t="s">
        <v>420</v>
      </c>
      <c r="F68" s="64">
        <v>22501.29</v>
      </c>
      <c r="G68" s="67"/>
      <c r="H68" s="64">
        <f t="shared" si="0"/>
        <v>0</v>
      </c>
      <c r="I68" s="64"/>
      <c r="J68" s="63" t="s">
        <v>292</v>
      </c>
      <c r="L68" s="91"/>
    </row>
    <row r="69" spans="1:12" ht="12.75">
      <c r="A69" s="63">
        <v>54</v>
      </c>
      <c r="B69" s="63" t="s">
        <v>422</v>
      </c>
      <c r="C69" s="63"/>
      <c r="D69" s="63" t="s">
        <v>642</v>
      </c>
      <c r="E69" s="63" t="s">
        <v>420</v>
      </c>
      <c r="F69" s="64">
        <v>2900</v>
      </c>
      <c r="G69" s="67"/>
      <c r="H69" s="64">
        <f t="shared" si="0"/>
        <v>0</v>
      </c>
      <c r="I69" s="64"/>
      <c r="J69" s="63" t="s">
        <v>292</v>
      </c>
      <c r="L69" s="91"/>
    </row>
    <row r="70" spans="1:12" ht="12.75">
      <c r="A70" s="63">
        <v>55</v>
      </c>
      <c r="B70" s="63" t="s">
        <v>423</v>
      </c>
      <c r="C70" s="63"/>
      <c r="D70" s="63" t="s">
        <v>643</v>
      </c>
      <c r="E70" s="63" t="s">
        <v>300</v>
      </c>
      <c r="F70" s="64">
        <v>100</v>
      </c>
      <c r="G70" s="67"/>
      <c r="H70" s="64">
        <f t="shared" si="0"/>
        <v>0</v>
      </c>
      <c r="I70" s="64"/>
      <c r="J70" s="63" t="s">
        <v>292</v>
      </c>
      <c r="L70" s="91"/>
    </row>
    <row r="71" spans="1:12" ht="12.75">
      <c r="A71" s="63">
        <v>56</v>
      </c>
      <c r="B71" s="63" t="s">
        <v>424</v>
      </c>
      <c r="C71" s="63"/>
      <c r="D71" s="63" t="s">
        <v>644</v>
      </c>
      <c r="E71" s="63" t="s">
        <v>300</v>
      </c>
      <c r="F71" s="64">
        <v>80</v>
      </c>
      <c r="G71" s="67"/>
      <c r="H71" s="64">
        <f t="shared" si="0"/>
        <v>0</v>
      </c>
      <c r="I71" s="64"/>
      <c r="J71" s="63" t="s">
        <v>292</v>
      </c>
      <c r="L71" s="91"/>
    </row>
    <row r="72" spans="1:12" ht="12.75">
      <c r="A72" s="63">
        <v>57</v>
      </c>
      <c r="B72" s="63" t="s">
        <v>425</v>
      </c>
      <c r="C72" s="63"/>
      <c r="D72" s="63" t="s">
        <v>645</v>
      </c>
      <c r="E72" s="63" t="s">
        <v>300</v>
      </c>
      <c r="F72" s="64">
        <v>15</v>
      </c>
      <c r="G72" s="67"/>
      <c r="H72" s="64">
        <f t="shared" si="0"/>
        <v>0</v>
      </c>
      <c r="I72" s="64"/>
      <c r="J72" s="63" t="s">
        <v>292</v>
      </c>
      <c r="L72" s="91"/>
    </row>
    <row r="73" spans="1:12" ht="12.75">
      <c r="A73" s="63">
        <v>58</v>
      </c>
      <c r="B73" s="63" t="s">
        <v>299</v>
      </c>
      <c r="C73" s="63"/>
      <c r="D73" s="63" t="s">
        <v>646</v>
      </c>
      <c r="E73" s="63" t="s">
        <v>300</v>
      </c>
      <c r="F73" s="64">
        <v>115.65</v>
      </c>
      <c r="G73" s="67"/>
      <c r="H73" s="64">
        <f t="shared" si="0"/>
        <v>0</v>
      </c>
      <c r="I73" s="64"/>
      <c r="J73" s="63" t="s">
        <v>292</v>
      </c>
      <c r="L73" s="91"/>
    </row>
    <row r="74" spans="1:12" ht="12.75">
      <c r="A74" s="63">
        <v>59</v>
      </c>
      <c r="B74" s="63" t="s">
        <v>431</v>
      </c>
      <c r="C74" s="63"/>
      <c r="D74" s="63" t="s">
        <v>747</v>
      </c>
      <c r="E74" s="63" t="s">
        <v>420</v>
      </c>
      <c r="F74" s="64">
        <v>4980</v>
      </c>
      <c r="G74" s="67"/>
      <c r="H74" s="64">
        <f t="shared" si="0"/>
        <v>0</v>
      </c>
      <c r="I74" s="64"/>
      <c r="J74" s="63" t="s">
        <v>292</v>
      </c>
      <c r="L74" s="91"/>
    </row>
    <row r="75" spans="1:12" ht="12.75">
      <c r="A75" s="63">
        <v>60</v>
      </c>
      <c r="B75" s="63" t="s">
        <v>332</v>
      </c>
      <c r="C75" s="63"/>
      <c r="D75" s="63" t="s">
        <v>647</v>
      </c>
      <c r="E75" s="63" t="s">
        <v>296</v>
      </c>
      <c r="F75" s="64">
        <v>49.78</v>
      </c>
      <c r="G75" s="67"/>
      <c r="H75" s="64">
        <f t="shared" si="0"/>
        <v>0</v>
      </c>
      <c r="I75" s="64"/>
      <c r="J75" s="63" t="s">
        <v>292</v>
      </c>
      <c r="L75" s="91"/>
    </row>
    <row r="76" spans="1:12" ht="12.75">
      <c r="A76" s="63">
        <v>61</v>
      </c>
      <c r="B76" s="63" t="s">
        <v>331</v>
      </c>
      <c r="C76" s="63"/>
      <c r="D76" s="63" t="s">
        <v>648</v>
      </c>
      <c r="E76" s="63" t="s">
        <v>291</v>
      </c>
      <c r="F76" s="64">
        <v>1188.09</v>
      </c>
      <c r="G76" s="67"/>
      <c r="H76" s="64">
        <f t="shared" si="0"/>
        <v>0</v>
      </c>
      <c r="I76" s="64"/>
      <c r="J76" s="63" t="s">
        <v>292</v>
      </c>
      <c r="L76" s="91"/>
    </row>
    <row r="77" spans="1:12" ht="12.75">
      <c r="A77" s="63">
        <v>62</v>
      </c>
      <c r="B77" s="63" t="s">
        <v>358</v>
      </c>
      <c r="C77" s="63"/>
      <c r="D77" s="63" t="s">
        <v>649</v>
      </c>
      <c r="E77" s="63" t="s">
        <v>291</v>
      </c>
      <c r="F77" s="64">
        <v>301.79</v>
      </c>
      <c r="G77" s="67"/>
      <c r="H77" s="64">
        <f t="shared" si="0"/>
        <v>0</v>
      </c>
      <c r="I77" s="64"/>
      <c r="J77" s="63" t="s">
        <v>292</v>
      </c>
      <c r="L77" s="91"/>
    </row>
    <row r="78" spans="1:12" ht="12.75">
      <c r="A78" s="63">
        <v>63</v>
      </c>
      <c r="B78" s="63" t="s">
        <v>357</v>
      </c>
      <c r="C78" s="63"/>
      <c r="D78" s="63" t="s">
        <v>650</v>
      </c>
      <c r="E78" s="63" t="s">
        <v>291</v>
      </c>
      <c r="F78" s="64">
        <v>607.96</v>
      </c>
      <c r="G78" s="67"/>
      <c r="H78" s="64">
        <f t="shared" si="0"/>
        <v>0</v>
      </c>
      <c r="I78" s="64"/>
      <c r="J78" s="63" t="s">
        <v>292</v>
      </c>
      <c r="L78" s="91"/>
    </row>
    <row r="79" spans="1:12" ht="12.75">
      <c r="A79" s="63">
        <v>64</v>
      </c>
      <c r="B79" s="63" t="s">
        <v>313</v>
      </c>
      <c r="C79" s="63"/>
      <c r="D79" s="63" t="s">
        <v>651</v>
      </c>
      <c r="E79" s="63" t="s">
        <v>300</v>
      </c>
      <c r="F79" s="64">
        <v>67.27</v>
      </c>
      <c r="G79" s="67"/>
      <c r="H79" s="64">
        <f t="shared" si="0"/>
        <v>0</v>
      </c>
      <c r="I79" s="64"/>
      <c r="J79" s="63" t="s">
        <v>292</v>
      </c>
      <c r="L79" s="91"/>
    </row>
    <row r="80" spans="1:12" ht="12.75">
      <c r="A80" s="63">
        <v>65</v>
      </c>
      <c r="B80" s="63" t="s">
        <v>449</v>
      </c>
      <c r="C80" s="63"/>
      <c r="D80" s="63" t="s">
        <v>652</v>
      </c>
      <c r="E80" s="63" t="s">
        <v>300</v>
      </c>
      <c r="F80" s="64">
        <v>60</v>
      </c>
      <c r="G80" s="67"/>
      <c r="H80" s="64">
        <f t="shared" si="0"/>
        <v>0</v>
      </c>
      <c r="I80" s="64"/>
      <c r="J80" s="63" t="s">
        <v>292</v>
      </c>
      <c r="L80" s="91"/>
    </row>
    <row r="81" spans="1:12" ht="12.75">
      <c r="A81" s="63">
        <v>66</v>
      </c>
      <c r="B81" s="63" t="s">
        <v>450</v>
      </c>
      <c r="C81" s="63"/>
      <c r="D81" s="63" t="s">
        <v>653</v>
      </c>
      <c r="E81" s="63" t="s">
        <v>300</v>
      </c>
      <c r="F81" s="64">
        <v>100</v>
      </c>
      <c r="G81" s="67"/>
      <c r="H81" s="64">
        <f t="shared" si="0"/>
        <v>0</v>
      </c>
      <c r="I81" s="64"/>
      <c r="J81" s="63" t="s">
        <v>292</v>
      </c>
      <c r="L81" s="91"/>
    </row>
    <row r="82" spans="1:12" ht="12.75">
      <c r="A82" s="63">
        <v>67</v>
      </c>
      <c r="B82" s="63" t="s">
        <v>451</v>
      </c>
      <c r="C82" s="63"/>
      <c r="D82" s="63" t="s">
        <v>654</v>
      </c>
      <c r="E82" s="63" t="s">
        <v>300</v>
      </c>
      <c r="F82" s="64">
        <v>100</v>
      </c>
      <c r="G82" s="67"/>
      <c r="H82" s="64">
        <f aca="true" t="shared" si="1" ref="H82:H145">ROUND(F82*G82,2)</f>
        <v>0</v>
      </c>
      <c r="I82" s="64"/>
      <c r="J82" s="63" t="s">
        <v>292</v>
      </c>
      <c r="L82" s="91"/>
    </row>
    <row r="83" spans="1:12" ht="12.75">
      <c r="A83" s="63">
        <v>68</v>
      </c>
      <c r="B83" s="63" t="s">
        <v>452</v>
      </c>
      <c r="C83" s="63"/>
      <c r="D83" s="63" t="s">
        <v>655</v>
      </c>
      <c r="E83" s="63" t="s">
        <v>300</v>
      </c>
      <c r="F83" s="64">
        <v>200</v>
      </c>
      <c r="G83" s="67"/>
      <c r="H83" s="64">
        <f t="shared" si="1"/>
        <v>0</v>
      </c>
      <c r="I83" s="64"/>
      <c r="J83" s="63" t="s">
        <v>292</v>
      </c>
      <c r="L83" s="91"/>
    </row>
    <row r="84" spans="1:12" ht="12.75">
      <c r="A84" s="63">
        <v>69</v>
      </c>
      <c r="B84" s="63" t="s">
        <v>453</v>
      </c>
      <c r="C84" s="63"/>
      <c r="D84" s="63" t="s">
        <v>656</v>
      </c>
      <c r="E84" s="63" t="s">
        <v>300</v>
      </c>
      <c r="F84" s="64">
        <v>400</v>
      </c>
      <c r="G84" s="67"/>
      <c r="H84" s="64">
        <f t="shared" si="1"/>
        <v>0</v>
      </c>
      <c r="I84" s="64"/>
      <c r="J84" s="63" t="s">
        <v>292</v>
      </c>
      <c r="L84" s="91"/>
    </row>
    <row r="85" spans="1:12" ht="12.75">
      <c r="A85" s="63">
        <v>70</v>
      </c>
      <c r="B85" s="63" t="s">
        <v>381</v>
      </c>
      <c r="C85" s="63"/>
      <c r="D85" s="63" t="s">
        <v>657</v>
      </c>
      <c r="E85" s="63" t="s">
        <v>755</v>
      </c>
      <c r="F85" s="64">
        <v>5</v>
      </c>
      <c r="G85" s="67"/>
      <c r="H85" s="64">
        <f t="shared" si="1"/>
        <v>0</v>
      </c>
      <c r="I85" s="64"/>
      <c r="J85" s="63" t="s">
        <v>292</v>
      </c>
      <c r="L85" s="91"/>
    </row>
    <row r="86" spans="1:12" ht="12.75">
      <c r="A86" s="63">
        <v>71</v>
      </c>
      <c r="B86" s="63" t="s">
        <v>369</v>
      </c>
      <c r="C86" s="63"/>
      <c r="D86" s="63" t="s">
        <v>658</v>
      </c>
      <c r="E86" s="63" t="s">
        <v>296</v>
      </c>
      <c r="F86" s="64">
        <v>13.51</v>
      </c>
      <c r="G86" s="67"/>
      <c r="H86" s="64">
        <f t="shared" si="1"/>
        <v>0</v>
      </c>
      <c r="I86" s="64"/>
      <c r="J86" s="63" t="s">
        <v>292</v>
      </c>
      <c r="L86" s="91"/>
    </row>
    <row r="87" spans="1:12" ht="12.75">
      <c r="A87" s="63">
        <v>72</v>
      </c>
      <c r="B87" s="63" t="s">
        <v>312</v>
      </c>
      <c r="C87" s="63"/>
      <c r="D87" s="63" t="s">
        <v>659</v>
      </c>
      <c r="E87" s="63" t="s">
        <v>291</v>
      </c>
      <c r="F87" s="64">
        <v>4339.33</v>
      </c>
      <c r="G87" s="67"/>
      <c r="H87" s="64">
        <f t="shared" si="1"/>
        <v>0</v>
      </c>
      <c r="I87" s="64"/>
      <c r="J87" s="63" t="s">
        <v>292</v>
      </c>
      <c r="L87" s="91"/>
    </row>
    <row r="88" spans="1:12" ht="12.75">
      <c r="A88" s="63">
        <v>73</v>
      </c>
      <c r="B88" s="63" t="s">
        <v>347</v>
      </c>
      <c r="C88" s="63"/>
      <c r="D88" s="63" t="s">
        <v>660</v>
      </c>
      <c r="E88" s="63" t="s">
        <v>291</v>
      </c>
      <c r="F88" s="64">
        <v>147.66</v>
      </c>
      <c r="G88" s="67"/>
      <c r="H88" s="64">
        <f t="shared" si="1"/>
        <v>0</v>
      </c>
      <c r="I88" s="64"/>
      <c r="J88" s="63" t="s">
        <v>292</v>
      </c>
      <c r="L88" s="91"/>
    </row>
    <row r="89" spans="1:12" ht="12.75">
      <c r="A89" s="63">
        <v>74</v>
      </c>
      <c r="B89" s="63" t="s">
        <v>314</v>
      </c>
      <c r="C89" s="63"/>
      <c r="D89" s="63" t="s">
        <v>661</v>
      </c>
      <c r="E89" s="63" t="s">
        <v>291</v>
      </c>
      <c r="F89" s="64">
        <v>831.42</v>
      </c>
      <c r="G89" s="67"/>
      <c r="H89" s="64">
        <f t="shared" si="1"/>
        <v>0</v>
      </c>
      <c r="I89" s="64"/>
      <c r="J89" s="63" t="s">
        <v>292</v>
      </c>
      <c r="L89" s="91"/>
    </row>
    <row r="90" spans="1:12" ht="12.75">
      <c r="A90" s="63">
        <v>75</v>
      </c>
      <c r="B90" s="63" t="s">
        <v>355</v>
      </c>
      <c r="C90" s="63"/>
      <c r="D90" s="63" t="s">
        <v>662</v>
      </c>
      <c r="E90" s="63" t="s">
        <v>291</v>
      </c>
      <c r="F90" s="64">
        <v>556.17</v>
      </c>
      <c r="G90" s="67"/>
      <c r="H90" s="64">
        <f t="shared" si="1"/>
        <v>0</v>
      </c>
      <c r="I90" s="64"/>
      <c r="J90" s="63" t="s">
        <v>292</v>
      </c>
      <c r="L90" s="91"/>
    </row>
    <row r="91" spans="1:12" ht="12.75">
      <c r="A91" s="63">
        <v>76</v>
      </c>
      <c r="B91" s="63" t="s">
        <v>315</v>
      </c>
      <c r="C91" s="63"/>
      <c r="D91" s="63" t="s">
        <v>663</v>
      </c>
      <c r="E91" s="63" t="s">
        <v>291</v>
      </c>
      <c r="F91" s="64">
        <v>1907.6</v>
      </c>
      <c r="G91" s="67"/>
      <c r="H91" s="64">
        <f t="shared" si="1"/>
        <v>0</v>
      </c>
      <c r="I91" s="64"/>
      <c r="J91" s="63" t="s">
        <v>292</v>
      </c>
      <c r="L91" s="91"/>
    </row>
    <row r="92" spans="1:12" ht="12.75">
      <c r="A92" s="63">
        <v>77</v>
      </c>
      <c r="B92" s="63" t="s">
        <v>356</v>
      </c>
      <c r="C92" s="63"/>
      <c r="D92" s="63" t="s">
        <v>664</v>
      </c>
      <c r="E92" s="63" t="s">
        <v>291</v>
      </c>
      <c r="F92" s="64">
        <v>556.17</v>
      </c>
      <c r="G92" s="67"/>
      <c r="H92" s="64">
        <f t="shared" si="1"/>
        <v>0</v>
      </c>
      <c r="I92" s="64"/>
      <c r="J92" s="63" t="s">
        <v>292</v>
      </c>
      <c r="L92" s="91"/>
    </row>
    <row r="93" spans="1:12" ht="12.75">
      <c r="A93" s="63">
        <v>78</v>
      </c>
      <c r="B93" s="63" t="s">
        <v>606</v>
      </c>
      <c r="C93" s="63" t="s">
        <v>242</v>
      </c>
      <c r="D93" s="63" t="s">
        <v>665</v>
      </c>
      <c r="E93" s="63" t="s">
        <v>291</v>
      </c>
      <c r="F93" s="64">
        <v>1061</v>
      </c>
      <c r="G93" s="67"/>
      <c r="H93" s="64">
        <f t="shared" si="1"/>
        <v>0</v>
      </c>
      <c r="I93" s="64"/>
      <c r="J93" s="63" t="s">
        <v>292</v>
      </c>
      <c r="L93" s="91"/>
    </row>
    <row r="94" spans="1:12" ht="12.75">
      <c r="A94" s="63">
        <v>79</v>
      </c>
      <c r="B94" s="63" t="s">
        <v>316</v>
      </c>
      <c r="C94" s="63"/>
      <c r="D94" s="63" t="s">
        <v>666</v>
      </c>
      <c r="E94" s="63" t="s">
        <v>291</v>
      </c>
      <c r="F94" s="64">
        <v>951.04</v>
      </c>
      <c r="G94" s="67"/>
      <c r="H94" s="64">
        <f t="shared" si="1"/>
        <v>0</v>
      </c>
      <c r="I94" s="64"/>
      <c r="J94" s="63" t="s">
        <v>292</v>
      </c>
      <c r="L94" s="91"/>
    </row>
    <row r="95" spans="1:12" ht="12.75">
      <c r="A95" s="63">
        <v>80</v>
      </c>
      <c r="B95" s="63" t="s">
        <v>345</v>
      </c>
      <c r="C95" s="63"/>
      <c r="D95" s="63" t="s">
        <v>667</v>
      </c>
      <c r="E95" s="63" t="s">
        <v>291</v>
      </c>
      <c r="F95" s="64">
        <v>186.44</v>
      </c>
      <c r="G95" s="67"/>
      <c r="H95" s="64">
        <f t="shared" si="1"/>
        <v>0</v>
      </c>
      <c r="I95" s="64"/>
      <c r="J95" s="63" t="s">
        <v>292</v>
      </c>
      <c r="L95" s="91"/>
    </row>
    <row r="96" spans="1:12" ht="12.75">
      <c r="A96" s="63">
        <v>81</v>
      </c>
      <c r="B96" s="63" t="s">
        <v>317</v>
      </c>
      <c r="C96" s="63"/>
      <c r="D96" s="63" t="s">
        <v>668</v>
      </c>
      <c r="E96" s="63" t="s">
        <v>291</v>
      </c>
      <c r="F96" s="64">
        <v>985.51</v>
      </c>
      <c r="G96" s="67"/>
      <c r="H96" s="64">
        <f t="shared" si="1"/>
        <v>0</v>
      </c>
      <c r="I96" s="64"/>
      <c r="J96" s="63" t="s">
        <v>292</v>
      </c>
      <c r="L96" s="91"/>
    </row>
    <row r="97" spans="1:12" ht="12.75">
      <c r="A97" s="63">
        <v>82</v>
      </c>
      <c r="B97" s="63" t="s">
        <v>294</v>
      </c>
      <c r="C97" s="63"/>
      <c r="D97" s="63" t="s">
        <v>669</v>
      </c>
      <c r="E97" s="63" t="s">
        <v>291</v>
      </c>
      <c r="F97" s="64">
        <v>325</v>
      </c>
      <c r="G97" s="67"/>
      <c r="H97" s="64">
        <f t="shared" si="1"/>
        <v>0</v>
      </c>
      <c r="I97" s="64"/>
      <c r="J97" s="63" t="s">
        <v>292</v>
      </c>
      <c r="L97" s="91"/>
    </row>
    <row r="98" spans="1:12" ht="12.75">
      <c r="A98" s="63">
        <v>83</v>
      </c>
      <c r="B98" s="63" t="s">
        <v>309</v>
      </c>
      <c r="C98" s="63"/>
      <c r="D98" s="63" t="s">
        <v>670</v>
      </c>
      <c r="E98" s="63" t="s">
        <v>291</v>
      </c>
      <c r="F98" s="64">
        <v>504.22</v>
      </c>
      <c r="G98" s="67"/>
      <c r="H98" s="64">
        <f t="shared" si="1"/>
        <v>0</v>
      </c>
      <c r="I98" s="64"/>
      <c r="J98" s="63" t="s">
        <v>292</v>
      </c>
      <c r="L98" s="91"/>
    </row>
    <row r="99" spans="1:12" ht="12.75">
      <c r="A99" s="63">
        <v>84</v>
      </c>
      <c r="B99" s="63" t="s">
        <v>318</v>
      </c>
      <c r="C99" s="63"/>
      <c r="D99" s="63" t="s">
        <v>671</v>
      </c>
      <c r="E99" s="63" t="s">
        <v>291</v>
      </c>
      <c r="F99" s="64">
        <v>3586.1</v>
      </c>
      <c r="G99" s="67"/>
      <c r="H99" s="64">
        <f t="shared" si="1"/>
        <v>0</v>
      </c>
      <c r="I99" s="64"/>
      <c r="J99" s="63" t="s">
        <v>292</v>
      </c>
      <c r="L99" s="91"/>
    </row>
    <row r="100" spans="1:12" ht="12.75">
      <c r="A100" s="63">
        <v>85</v>
      </c>
      <c r="B100" s="63" t="s">
        <v>319</v>
      </c>
      <c r="C100" s="63"/>
      <c r="D100" s="63" t="s">
        <v>672</v>
      </c>
      <c r="E100" s="63" t="s">
        <v>291</v>
      </c>
      <c r="F100" s="64">
        <v>3438.67</v>
      </c>
      <c r="G100" s="67"/>
      <c r="H100" s="64">
        <f t="shared" si="1"/>
        <v>0</v>
      </c>
      <c r="I100" s="64"/>
      <c r="J100" s="63" t="s">
        <v>292</v>
      </c>
      <c r="L100" s="91"/>
    </row>
    <row r="101" spans="1:12" ht="12.75">
      <c r="A101" s="63">
        <v>86</v>
      </c>
      <c r="B101" s="63" t="s">
        <v>290</v>
      </c>
      <c r="C101" s="63"/>
      <c r="D101" s="63" t="s">
        <v>673</v>
      </c>
      <c r="E101" s="63" t="s">
        <v>291</v>
      </c>
      <c r="F101" s="64">
        <v>1540.06</v>
      </c>
      <c r="G101" s="67"/>
      <c r="H101" s="64">
        <f t="shared" si="1"/>
        <v>0</v>
      </c>
      <c r="I101" s="64"/>
      <c r="J101" s="63" t="s">
        <v>292</v>
      </c>
      <c r="L101" s="91"/>
    </row>
    <row r="102" spans="1:12" ht="12.75">
      <c r="A102" s="63">
        <v>87</v>
      </c>
      <c r="B102" s="63" t="s">
        <v>320</v>
      </c>
      <c r="C102" s="63"/>
      <c r="D102" s="63" t="s">
        <v>674</v>
      </c>
      <c r="E102" s="63" t="s">
        <v>291</v>
      </c>
      <c r="F102" s="64">
        <v>1754.39</v>
      </c>
      <c r="G102" s="67"/>
      <c r="H102" s="64">
        <f t="shared" si="1"/>
        <v>0</v>
      </c>
      <c r="I102" s="64"/>
      <c r="J102" s="63" t="s">
        <v>292</v>
      </c>
      <c r="L102" s="91"/>
    </row>
    <row r="103" spans="1:12" ht="12.75">
      <c r="A103" s="63">
        <v>88</v>
      </c>
      <c r="B103" s="63" t="s">
        <v>321</v>
      </c>
      <c r="C103" s="63"/>
      <c r="D103" s="63" t="s">
        <v>675</v>
      </c>
      <c r="E103" s="63" t="s">
        <v>291</v>
      </c>
      <c r="F103" s="64">
        <v>695.39</v>
      </c>
      <c r="G103" s="67"/>
      <c r="H103" s="64">
        <f t="shared" si="1"/>
        <v>0</v>
      </c>
      <c r="I103" s="64"/>
      <c r="J103" s="63" t="s">
        <v>292</v>
      </c>
      <c r="L103" s="91"/>
    </row>
    <row r="104" spans="1:12" ht="12.75">
      <c r="A104" s="63">
        <v>89</v>
      </c>
      <c r="B104" s="63" t="s">
        <v>322</v>
      </c>
      <c r="C104" s="63"/>
      <c r="D104" s="63" t="s">
        <v>676</v>
      </c>
      <c r="E104" s="63" t="s">
        <v>291</v>
      </c>
      <c r="F104" s="64">
        <v>1231.6</v>
      </c>
      <c r="G104" s="67"/>
      <c r="H104" s="64">
        <f t="shared" si="1"/>
        <v>0</v>
      </c>
      <c r="I104" s="64"/>
      <c r="J104" s="63" t="s">
        <v>292</v>
      </c>
      <c r="L104" s="91"/>
    </row>
    <row r="105" spans="1:12" ht="12.75">
      <c r="A105" s="63">
        <v>90</v>
      </c>
      <c r="B105" s="63" t="s">
        <v>311</v>
      </c>
      <c r="C105" s="63"/>
      <c r="D105" s="63" t="s">
        <v>677</v>
      </c>
      <c r="E105" s="63" t="s">
        <v>291</v>
      </c>
      <c r="F105" s="64">
        <v>186.47</v>
      </c>
      <c r="G105" s="67"/>
      <c r="H105" s="64">
        <f t="shared" si="1"/>
        <v>0</v>
      </c>
      <c r="I105" s="64"/>
      <c r="J105" s="63" t="s">
        <v>292</v>
      </c>
      <c r="L105" s="91"/>
    </row>
    <row r="106" spans="1:12" ht="12.75">
      <c r="A106" s="63">
        <v>91</v>
      </c>
      <c r="B106" s="63" t="s">
        <v>323</v>
      </c>
      <c r="C106" s="63"/>
      <c r="D106" s="63" t="s">
        <v>678</v>
      </c>
      <c r="E106" s="63" t="s">
        <v>291</v>
      </c>
      <c r="F106" s="64">
        <v>2010.56</v>
      </c>
      <c r="G106" s="67"/>
      <c r="H106" s="64">
        <f t="shared" si="1"/>
        <v>0</v>
      </c>
      <c r="I106" s="64"/>
      <c r="J106" s="63" t="s">
        <v>292</v>
      </c>
      <c r="L106" s="91"/>
    </row>
    <row r="107" spans="1:12" ht="12.75">
      <c r="A107" s="63">
        <v>92</v>
      </c>
      <c r="B107" s="63" t="s">
        <v>485</v>
      </c>
      <c r="C107" s="63"/>
      <c r="D107" s="63" t="s">
        <v>486</v>
      </c>
      <c r="E107" s="63" t="s">
        <v>300</v>
      </c>
      <c r="F107" s="64">
        <v>148</v>
      </c>
      <c r="G107" s="67"/>
      <c r="H107" s="64">
        <f t="shared" si="1"/>
        <v>0</v>
      </c>
      <c r="I107" s="64"/>
      <c r="J107" s="63" t="s">
        <v>292</v>
      </c>
      <c r="L107" s="91"/>
    </row>
    <row r="108" spans="1:12" ht="12.75">
      <c r="A108" s="63">
        <v>93</v>
      </c>
      <c r="B108" s="63" t="s">
        <v>454</v>
      </c>
      <c r="C108" s="63" t="s">
        <v>242</v>
      </c>
      <c r="D108" s="63" t="s">
        <v>679</v>
      </c>
      <c r="E108" s="63" t="s">
        <v>755</v>
      </c>
      <c r="F108" s="64">
        <v>4</v>
      </c>
      <c r="G108" s="67"/>
      <c r="H108" s="64">
        <f t="shared" si="1"/>
        <v>0</v>
      </c>
      <c r="I108" s="64"/>
      <c r="J108" s="63" t="s">
        <v>292</v>
      </c>
      <c r="L108" s="91"/>
    </row>
    <row r="109" spans="1:12" ht="12.75">
      <c r="A109" s="63">
        <v>94</v>
      </c>
      <c r="B109" s="63" t="s">
        <v>455</v>
      </c>
      <c r="C109" s="63" t="s">
        <v>242</v>
      </c>
      <c r="D109" s="63" t="s">
        <v>679</v>
      </c>
      <c r="E109" s="63" t="s">
        <v>755</v>
      </c>
      <c r="F109" s="64">
        <v>4</v>
      </c>
      <c r="G109" s="67"/>
      <c r="H109" s="64">
        <f t="shared" si="1"/>
        <v>0</v>
      </c>
      <c r="I109" s="64"/>
      <c r="J109" s="63" t="s">
        <v>292</v>
      </c>
      <c r="L109" s="91"/>
    </row>
    <row r="110" spans="1:12" ht="12.75">
      <c r="A110" s="63">
        <v>95</v>
      </c>
      <c r="B110" s="63" t="s">
        <v>460</v>
      </c>
      <c r="C110" s="63" t="s">
        <v>242</v>
      </c>
      <c r="D110" s="63" t="s">
        <v>680</v>
      </c>
      <c r="E110" s="63" t="s">
        <v>755</v>
      </c>
      <c r="F110" s="64">
        <v>4</v>
      </c>
      <c r="G110" s="67"/>
      <c r="H110" s="64">
        <f t="shared" si="1"/>
        <v>0</v>
      </c>
      <c r="I110" s="64"/>
      <c r="J110" s="63" t="s">
        <v>292</v>
      </c>
      <c r="L110" s="91"/>
    </row>
    <row r="111" spans="1:12" ht="12.75">
      <c r="A111" s="63">
        <v>96</v>
      </c>
      <c r="B111" s="63" t="s">
        <v>298</v>
      </c>
      <c r="C111" s="63"/>
      <c r="D111" s="63" t="s">
        <v>681</v>
      </c>
      <c r="E111" s="63" t="s">
        <v>291</v>
      </c>
      <c r="F111" s="64">
        <v>694.35</v>
      </c>
      <c r="G111" s="67"/>
      <c r="H111" s="64">
        <f t="shared" si="1"/>
        <v>0</v>
      </c>
      <c r="I111" s="64"/>
      <c r="J111" s="63" t="s">
        <v>292</v>
      </c>
      <c r="L111" s="91"/>
    </row>
    <row r="112" spans="1:12" ht="12.75">
      <c r="A112" s="63">
        <v>97</v>
      </c>
      <c r="B112" s="63" t="s">
        <v>456</v>
      </c>
      <c r="C112" s="63"/>
      <c r="D112" s="63" t="s">
        <v>682</v>
      </c>
      <c r="E112" s="63" t="s">
        <v>755</v>
      </c>
      <c r="F112" s="64">
        <v>20</v>
      </c>
      <c r="G112" s="67"/>
      <c r="H112" s="64">
        <f t="shared" si="1"/>
        <v>0</v>
      </c>
      <c r="I112" s="64"/>
      <c r="J112" s="63" t="s">
        <v>292</v>
      </c>
      <c r="L112" s="91"/>
    </row>
    <row r="113" spans="1:12" ht="12.75">
      <c r="A113" s="63">
        <v>98</v>
      </c>
      <c r="B113" s="63" t="s">
        <v>457</v>
      </c>
      <c r="C113" s="63"/>
      <c r="D113" s="63" t="s">
        <v>458</v>
      </c>
      <c r="E113" s="63" t="s">
        <v>755</v>
      </c>
      <c r="F113" s="64">
        <v>10</v>
      </c>
      <c r="G113" s="67"/>
      <c r="H113" s="64">
        <f t="shared" si="1"/>
        <v>0</v>
      </c>
      <c r="I113" s="64"/>
      <c r="J113" s="63" t="s">
        <v>292</v>
      </c>
      <c r="L113" s="91"/>
    </row>
    <row r="114" spans="1:12" ht="12.75">
      <c r="A114" s="63">
        <v>99</v>
      </c>
      <c r="B114" s="63" t="s">
        <v>459</v>
      </c>
      <c r="C114" s="63"/>
      <c r="D114" s="63" t="s">
        <v>458</v>
      </c>
      <c r="E114" s="63" t="s">
        <v>755</v>
      </c>
      <c r="F114" s="64">
        <v>10</v>
      </c>
      <c r="G114" s="67"/>
      <c r="H114" s="64">
        <f t="shared" si="1"/>
        <v>0</v>
      </c>
      <c r="I114" s="64"/>
      <c r="J114" s="63" t="s">
        <v>292</v>
      </c>
      <c r="L114" s="91"/>
    </row>
    <row r="115" spans="1:12" ht="12.75">
      <c r="A115" s="63">
        <v>100</v>
      </c>
      <c r="B115" s="63" t="s">
        <v>293</v>
      </c>
      <c r="C115" s="63"/>
      <c r="D115" s="63" t="s">
        <v>683</v>
      </c>
      <c r="E115" s="63" t="s">
        <v>291</v>
      </c>
      <c r="F115" s="64">
        <v>1376.9</v>
      </c>
      <c r="G115" s="67"/>
      <c r="H115" s="64">
        <f t="shared" si="1"/>
        <v>0</v>
      </c>
      <c r="I115" s="64"/>
      <c r="J115" s="63" t="s">
        <v>292</v>
      </c>
      <c r="L115" s="91"/>
    </row>
    <row r="116" spans="1:12" ht="12.75">
      <c r="A116" s="63">
        <v>101</v>
      </c>
      <c r="B116" s="63" t="s">
        <v>366</v>
      </c>
      <c r="C116" s="63"/>
      <c r="D116" s="63" t="s">
        <v>684</v>
      </c>
      <c r="E116" s="63" t="s">
        <v>300</v>
      </c>
      <c r="F116" s="64">
        <v>125</v>
      </c>
      <c r="G116" s="67"/>
      <c r="H116" s="64">
        <f t="shared" si="1"/>
        <v>0</v>
      </c>
      <c r="I116" s="64"/>
      <c r="J116" s="63" t="s">
        <v>292</v>
      </c>
      <c r="L116" s="91"/>
    </row>
    <row r="117" spans="1:12" ht="12.75">
      <c r="A117" s="63">
        <v>102</v>
      </c>
      <c r="B117" s="63" t="s">
        <v>346</v>
      </c>
      <c r="C117" s="63"/>
      <c r="D117" s="63" t="s">
        <v>685</v>
      </c>
      <c r="E117" s="63" t="s">
        <v>291</v>
      </c>
      <c r="F117" s="64">
        <v>590.97</v>
      </c>
      <c r="G117" s="67"/>
      <c r="H117" s="64">
        <f t="shared" si="1"/>
        <v>0</v>
      </c>
      <c r="I117" s="64"/>
      <c r="J117" s="63" t="s">
        <v>292</v>
      </c>
      <c r="L117" s="91"/>
    </row>
    <row r="118" spans="1:12" ht="12.75">
      <c r="A118" s="63">
        <v>103</v>
      </c>
      <c r="B118" s="63" t="s">
        <v>365</v>
      </c>
      <c r="C118" s="63"/>
      <c r="D118" s="63" t="s">
        <v>686</v>
      </c>
      <c r="E118" s="63" t="s">
        <v>300</v>
      </c>
      <c r="F118" s="64">
        <v>160.56</v>
      </c>
      <c r="G118" s="67"/>
      <c r="H118" s="64">
        <f t="shared" si="1"/>
        <v>0</v>
      </c>
      <c r="I118" s="64"/>
      <c r="J118" s="63" t="s">
        <v>292</v>
      </c>
      <c r="L118" s="91"/>
    </row>
    <row r="119" spans="1:12" ht="12.75">
      <c r="A119" s="63">
        <v>104</v>
      </c>
      <c r="B119" s="63" t="s">
        <v>361</v>
      </c>
      <c r="C119" s="63"/>
      <c r="D119" s="63" t="s">
        <v>658</v>
      </c>
      <c r="E119" s="63" t="s">
        <v>300</v>
      </c>
      <c r="F119" s="64">
        <v>60.2</v>
      </c>
      <c r="G119" s="67"/>
      <c r="H119" s="64">
        <f t="shared" si="1"/>
        <v>0</v>
      </c>
      <c r="I119" s="64"/>
      <c r="J119" s="63" t="s">
        <v>292</v>
      </c>
      <c r="L119" s="91"/>
    </row>
    <row r="120" spans="1:12" ht="12.75">
      <c r="A120" s="63">
        <v>105</v>
      </c>
      <c r="B120" s="63" t="s">
        <v>387</v>
      </c>
      <c r="C120" s="63"/>
      <c r="D120" s="63" t="s">
        <v>745</v>
      </c>
      <c r="E120" s="63" t="s">
        <v>291</v>
      </c>
      <c r="F120" s="64">
        <v>186.58</v>
      </c>
      <c r="G120" s="67"/>
      <c r="H120" s="64">
        <f t="shared" si="1"/>
        <v>0</v>
      </c>
      <c r="I120" s="64"/>
      <c r="J120" s="63" t="s">
        <v>292</v>
      </c>
      <c r="L120" s="91"/>
    </row>
    <row r="121" spans="1:12" ht="12.75">
      <c r="A121" s="63">
        <v>106</v>
      </c>
      <c r="B121" s="63" t="s">
        <v>388</v>
      </c>
      <c r="C121" s="63"/>
      <c r="D121" s="63" t="s">
        <v>748</v>
      </c>
      <c r="E121" s="63" t="s">
        <v>291</v>
      </c>
      <c r="F121" s="64">
        <v>186.58</v>
      </c>
      <c r="G121" s="67"/>
      <c r="H121" s="64">
        <f t="shared" si="1"/>
        <v>0</v>
      </c>
      <c r="I121" s="64"/>
      <c r="J121" s="63" t="s">
        <v>292</v>
      </c>
      <c r="L121" s="91"/>
    </row>
    <row r="122" spans="1:12" ht="12.75">
      <c r="A122" s="63">
        <v>107</v>
      </c>
      <c r="B122" s="63" t="s">
        <v>487</v>
      </c>
      <c r="C122" s="63"/>
      <c r="D122" s="63" t="s">
        <v>749</v>
      </c>
      <c r="E122" s="63" t="s">
        <v>291</v>
      </c>
      <c r="F122" s="64">
        <v>1492</v>
      </c>
      <c r="G122" s="67"/>
      <c r="H122" s="64">
        <f t="shared" si="1"/>
        <v>0</v>
      </c>
      <c r="I122" s="64"/>
      <c r="J122" s="63" t="s">
        <v>292</v>
      </c>
      <c r="L122" s="91"/>
    </row>
    <row r="123" spans="1:12" ht="12.75">
      <c r="A123" s="63">
        <v>108</v>
      </c>
      <c r="B123" s="63" t="s">
        <v>389</v>
      </c>
      <c r="C123" s="63"/>
      <c r="D123" s="63" t="s">
        <v>750</v>
      </c>
      <c r="E123" s="63" t="s">
        <v>291</v>
      </c>
      <c r="F123" s="64">
        <v>186.58</v>
      </c>
      <c r="G123" s="67"/>
      <c r="H123" s="64">
        <f t="shared" si="1"/>
        <v>0</v>
      </c>
      <c r="I123" s="64"/>
      <c r="J123" s="63" t="s">
        <v>292</v>
      </c>
      <c r="L123" s="91"/>
    </row>
    <row r="124" spans="1:12" ht="12.75">
      <c r="A124" s="63">
        <v>109</v>
      </c>
      <c r="B124" s="63" t="s">
        <v>295</v>
      </c>
      <c r="C124" s="63"/>
      <c r="D124" s="63" t="s">
        <v>687</v>
      </c>
      <c r="E124" s="63" t="s">
        <v>296</v>
      </c>
      <c r="F124" s="64">
        <v>30.29</v>
      </c>
      <c r="G124" s="67"/>
      <c r="H124" s="64">
        <f t="shared" si="1"/>
        <v>0</v>
      </c>
      <c r="I124" s="64"/>
      <c r="J124" s="63" t="s">
        <v>297</v>
      </c>
      <c r="L124" s="91"/>
    </row>
    <row r="125" spans="1:12" ht="12.75">
      <c r="A125" s="63">
        <v>110</v>
      </c>
      <c r="B125" s="63" t="s">
        <v>364</v>
      </c>
      <c r="C125" s="63"/>
      <c r="D125" s="63" t="s">
        <v>688</v>
      </c>
      <c r="E125" s="63" t="s">
        <v>296</v>
      </c>
      <c r="F125" s="64">
        <v>104.04</v>
      </c>
      <c r="G125" s="67"/>
      <c r="H125" s="64">
        <f t="shared" si="1"/>
        <v>0</v>
      </c>
      <c r="I125" s="64"/>
      <c r="J125" s="63" t="s">
        <v>297</v>
      </c>
      <c r="L125" s="91"/>
    </row>
    <row r="126" spans="1:12" ht="12.75">
      <c r="A126" s="63">
        <v>111</v>
      </c>
      <c r="B126" s="63" t="s">
        <v>352</v>
      </c>
      <c r="C126" s="63"/>
      <c r="D126" s="63" t="s">
        <v>689</v>
      </c>
      <c r="E126" s="63" t="s">
        <v>291</v>
      </c>
      <c r="F126" s="64">
        <v>232.66</v>
      </c>
      <c r="G126" s="67"/>
      <c r="H126" s="64">
        <f t="shared" si="1"/>
        <v>0</v>
      </c>
      <c r="I126" s="64"/>
      <c r="J126" s="63" t="s">
        <v>297</v>
      </c>
      <c r="L126" s="91"/>
    </row>
    <row r="127" spans="1:12" ht="12.75">
      <c r="A127" s="63">
        <v>112</v>
      </c>
      <c r="B127" s="63" t="s">
        <v>324</v>
      </c>
      <c r="C127" s="63"/>
      <c r="D127" s="63" t="s">
        <v>690</v>
      </c>
      <c r="E127" s="63" t="s">
        <v>291</v>
      </c>
      <c r="F127" s="64">
        <v>554.48</v>
      </c>
      <c r="G127" s="67"/>
      <c r="H127" s="64">
        <f t="shared" si="1"/>
        <v>0</v>
      </c>
      <c r="I127" s="64"/>
      <c r="J127" s="63" t="s">
        <v>297</v>
      </c>
      <c r="L127" s="91"/>
    </row>
    <row r="128" spans="1:12" ht="12.75">
      <c r="A128" s="63">
        <v>113</v>
      </c>
      <c r="B128" s="63" t="s">
        <v>607</v>
      </c>
      <c r="C128" s="63" t="s">
        <v>242</v>
      </c>
      <c r="D128" s="63" t="s">
        <v>691</v>
      </c>
      <c r="E128" s="63" t="s">
        <v>751</v>
      </c>
      <c r="F128" s="64">
        <v>1</v>
      </c>
      <c r="G128" s="67"/>
      <c r="H128" s="64">
        <f t="shared" si="1"/>
        <v>0</v>
      </c>
      <c r="I128" s="64"/>
      <c r="J128" s="63" t="s">
        <v>292</v>
      </c>
      <c r="L128" s="91"/>
    </row>
    <row r="129" spans="1:12" ht="12.75">
      <c r="A129" s="63">
        <v>114</v>
      </c>
      <c r="B129" s="63" t="s">
        <v>446</v>
      </c>
      <c r="C129" s="63"/>
      <c r="D129" s="63" t="s">
        <v>692</v>
      </c>
      <c r="E129" s="63" t="s">
        <v>445</v>
      </c>
      <c r="F129" s="64">
        <v>200000</v>
      </c>
      <c r="G129" s="67"/>
      <c r="H129" s="64">
        <f t="shared" si="1"/>
        <v>0</v>
      </c>
      <c r="I129" s="64"/>
      <c r="J129" s="63" t="s">
        <v>292</v>
      </c>
      <c r="L129" s="91"/>
    </row>
    <row r="130" spans="1:12" ht="12.75">
      <c r="A130" s="63">
        <v>115</v>
      </c>
      <c r="B130" s="63" t="s">
        <v>447</v>
      </c>
      <c r="C130" s="63"/>
      <c r="D130" s="63" t="s">
        <v>693</v>
      </c>
      <c r="E130" s="63" t="s">
        <v>445</v>
      </c>
      <c r="F130" s="64">
        <v>334847.03</v>
      </c>
      <c r="G130" s="67"/>
      <c r="H130" s="64">
        <f t="shared" si="1"/>
        <v>0</v>
      </c>
      <c r="I130" s="64"/>
      <c r="J130" s="63" t="s">
        <v>292</v>
      </c>
      <c r="L130" s="91"/>
    </row>
    <row r="131" spans="1:12" ht="12.75">
      <c r="A131" s="63">
        <v>116</v>
      </c>
      <c r="B131" s="63" t="s">
        <v>444</v>
      </c>
      <c r="C131" s="63"/>
      <c r="D131" s="63" t="s">
        <v>694</v>
      </c>
      <c r="E131" s="63" t="s">
        <v>445</v>
      </c>
      <c r="F131" s="64">
        <v>225881.87</v>
      </c>
      <c r="G131" s="67"/>
      <c r="H131" s="64">
        <f t="shared" si="1"/>
        <v>0</v>
      </c>
      <c r="I131" s="64"/>
      <c r="J131" s="63" t="s">
        <v>292</v>
      </c>
      <c r="L131" s="91"/>
    </row>
    <row r="132" spans="1:12" ht="12.75">
      <c r="A132" s="63">
        <v>117</v>
      </c>
      <c r="B132" s="63" t="s">
        <v>448</v>
      </c>
      <c r="C132" s="63"/>
      <c r="D132" s="63" t="s">
        <v>695</v>
      </c>
      <c r="E132" s="63" t="s">
        <v>445</v>
      </c>
      <c r="F132" s="64">
        <v>291429.91</v>
      </c>
      <c r="G132" s="67"/>
      <c r="H132" s="64">
        <f t="shared" si="1"/>
        <v>0</v>
      </c>
      <c r="I132" s="64"/>
      <c r="J132" s="63" t="s">
        <v>292</v>
      </c>
      <c r="L132" s="91"/>
    </row>
    <row r="133" spans="1:12" ht="12.75">
      <c r="A133" s="63">
        <v>118</v>
      </c>
      <c r="B133" s="63" t="s">
        <v>374</v>
      </c>
      <c r="C133" s="63"/>
      <c r="D133" s="63" t="s">
        <v>696</v>
      </c>
      <c r="E133" s="63" t="s">
        <v>755</v>
      </c>
      <c r="F133" s="64">
        <v>10</v>
      </c>
      <c r="G133" s="67"/>
      <c r="H133" s="64">
        <f t="shared" si="1"/>
        <v>0</v>
      </c>
      <c r="I133" s="64"/>
      <c r="J133" s="63" t="s">
        <v>292</v>
      </c>
      <c r="L133" s="91"/>
    </row>
    <row r="134" spans="1:12" ht="12.75">
      <c r="A134" s="63">
        <v>119</v>
      </c>
      <c r="B134" s="63" t="s">
        <v>468</v>
      </c>
      <c r="C134" s="63"/>
      <c r="D134" s="63" t="s">
        <v>469</v>
      </c>
      <c r="E134" s="63" t="s">
        <v>755</v>
      </c>
      <c r="F134" s="64">
        <v>1</v>
      </c>
      <c r="G134" s="67"/>
      <c r="H134" s="64">
        <f t="shared" si="1"/>
        <v>0</v>
      </c>
      <c r="I134" s="64"/>
      <c r="J134" s="63" t="s">
        <v>292</v>
      </c>
      <c r="L134" s="91"/>
    </row>
    <row r="135" spans="1:12" ht="12.75">
      <c r="A135" s="63">
        <v>120</v>
      </c>
      <c r="B135" s="63" t="s">
        <v>470</v>
      </c>
      <c r="C135" s="63"/>
      <c r="D135" s="63" t="s">
        <v>471</v>
      </c>
      <c r="E135" s="63" t="s">
        <v>755</v>
      </c>
      <c r="F135" s="64">
        <v>7</v>
      </c>
      <c r="G135" s="67"/>
      <c r="H135" s="64">
        <f t="shared" si="1"/>
        <v>0</v>
      </c>
      <c r="I135" s="64"/>
      <c r="J135" s="63" t="s">
        <v>292</v>
      </c>
      <c r="L135" s="91"/>
    </row>
    <row r="136" spans="1:12" ht="12.75">
      <c r="A136" s="63">
        <v>121</v>
      </c>
      <c r="B136" s="63" t="s">
        <v>467</v>
      </c>
      <c r="C136" s="63"/>
      <c r="D136" s="63" t="s">
        <v>706</v>
      </c>
      <c r="E136" s="63" t="s">
        <v>755</v>
      </c>
      <c r="F136" s="64">
        <v>10</v>
      </c>
      <c r="G136" s="67"/>
      <c r="H136" s="64">
        <f t="shared" si="1"/>
        <v>0</v>
      </c>
      <c r="I136" s="64"/>
      <c r="J136" s="63" t="s">
        <v>292</v>
      </c>
      <c r="L136" s="91"/>
    </row>
    <row r="137" spans="1:12" ht="12.75">
      <c r="A137" s="63">
        <v>122</v>
      </c>
      <c r="B137" s="63" t="s">
        <v>442</v>
      </c>
      <c r="C137" s="63" t="s">
        <v>242</v>
      </c>
      <c r="D137" s="63" t="s">
        <v>697</v>
      </c>
      <c r="E137" s="63" t="s">
        <v>291</v>
      </c>
      <c r="F137" s="64">
        <v>614</v>
      </c>
      <c r="G137" s="67"/>
      <c r="H137" s="64">
        <f t="shared" si="1"/>
        <v>0</v>
      </c>
      <c r="I137" s="64"/>
      <c r="J137" s="63" t="s">
        <v>752</v>
      </c>
      <c r="L137" s="91"/>
    </row>
    <row r="138" spans="1:12" ht="12.75">
      <c r="A138" s="63">
        <v>123</v>
      </c>
      <c r="B138" s="63" t="s">
        <v>437</v>
      </c>
      <c r="C138" s="63" t="s">
        <v>242</v>
      </c>
      <c r="D138" s="63" t="s">
        <v>698</v>
      </c>
      <c r="E138" s="63" t="s">
        <v>755</v>
      </c>
      <c r="F138" s="64">
        <v>1</v>
      </c>
      <c r="G138" s="67"/>
      <c r="H138" s="64">
        <f t="shared" si="1"/>
        <v>0</v>
      </c>
      <c r="I138" s="64"/>
      <c r="J138" s="63" t="s">
        <v>752</v>
      </c>
      <c r="L138" s="91"/>
    </row>
    <row r="139" spans="1:12" ht="12.75">
      <c r="A139" s="63">
        <v>124</v>
      </c>
      <c r="B139" s="63" t="s">
        <v>443</v>
      </c>
      <c r="C139" s="63" t="s">
        <v>242</v>
      </c>
      <c r="D139" s="63" t="s">
        <v>699</v>
      </c>
      <c r="E139" s="63" t="s">
        <v>300</v>
      </c>
      <c r="F139" s="64">
        <v>552.18</v>
      </c>
      <c r="G139" s="67"/>
      <c r="H139" s="64">
        <f t="shared" si="1"/>
        <v>0</v>
      </c>
      <c r="I139" s="64"/>
      <c r="J139" s="63" t="s">
        <v>752</v>
      </c>
      <c r="L139" s="91"/>
    </row>
    <row r="140" spans="1:12" ht="12.75">
      <c r="A140" s="63">
        <v>125</v>
      </c>
      <c r="B140" s="63" t="s">
        <v>426</v>
      </c>
      <c r="C140" s="63"/>
      <c r="D140" s="63" t="s">
        <v>700</v>
      </c>
      <c r="E140" s="63" t="s">
        <v>420</v>
      </c>
      <c r="F140" s="64">
        <v>20100</v>
      </c>
      <c r="G140" s="67"/>
      <c r="H140" s="64">
        <f t="shared" si="1"/>
        <v>0</v>
      </c>
      <c r="I140" s="64"/>
      <c r="J140" s="63" t="s">
        <v>752</v>
      </c>
      <c r="L140" s="91"/>
    </row>
    <row r="141" spans="1:12" ht="12.75">
      <c r="A141" s="63">
        <v>126</v>
      </c>
      <c r="B141" s="63" t="s">
        <v>427</v>
      </c>
      <c r="C141" s="63"/>
      <c r="D141" s="63" t="s">
        <v>701</v>
      </c>
      <c r="E141" s="63" t="s">
        <v>420</v>
      </c>
      <c r="F141" s="64">
        <v>5800</v>
      </c>
      <c r="G141" s="67"/>
      <c r="H141" s="64">
        <f t="shared" si="1"/>
        <v>0</v>
      </c>
      <c r="I141" s="64"/>
      <c r="J141" s="63" t="s">
        <v>752</v>
      </c>
      <c r="L141" s="91"/>
    </row>
    <row r="142" spans="1:12" ht="12.75">
      <c r="A142" s="63">
        <v>127</v>
      </c>
      <c r="B142" s="63" t="s">
        <v>428</v>
      </c>
      <c r="C142" s="63"/>
      <c r="D142" s="63" t="s">
        <v>702</v>
      </c>
      <c r="E142" s="63" t="s">
        <v>420</v>
      </c>
      <c r="F142" s="64">
        <v>300</v>
      </c>
      <c r="G142" s="67"/>
      <c r="H142" s="64">
        <f t="shared" si="1"/>
        <v>0</v>
      </c>
      <c r="I142" s="64"/>
      <c r="J142" s="63" t="s">
        <v>752</v>
      </c>
      <c r="L142" s="91"/>
    </row>
    <row r="143" spans="1:12" ht="12.75">
      <c r="A143" s="63">
        <v>128</v>
      </c>
      <c r="B143" s="63" t="s">
        <v>429</v>
      </c>
      <c r="C143" s="63"/>
      <c r="D143" s="63" t="s">
        <v>430</v>
      </c>
      <c r="E143" s="63" t="s">
        <v>291</v>
      </c>
      <c r="F143" s="64">
        <v>81</v>
      </c>
      <c r="G143" s="67"/>
      <c r="H143" s="64">
        <f t="shared" si="1"/>
        <v>0</v>
      </c>
      <c r="I143" s="64"/>
      <c r="J143" s="63" t="s">
        <v>752</v>
      </c>
      <c r="L143" s="91"/>
    </row>
    <row r="144" spans="1:12" ht="12.75">
      <c r="A144" s="63">
        <v>129</v>
      </c>
      <c r="B144" s="63" t="s">
        <v>367</v>
      </c>
      <c r="C144" s="63"/>
      <c r="D144" s="63" t="s">
        <v>368</v>
      </c>
      <c r="E144" s="63" t="s">
        <v>291</v>
      </c>
      <c r="F144" s="64">
        <v>148.15</v>
      </c>
      <c r="G144" s="67"/>
      <c r="H144" s="64">
        <f t="shared" si="1"/>
        <v>0</v>
      </c>
      <c r="I144" s="64"/>
      <c r="J144" s="63" t="s">
        <v>752</v>
      </c>
      <c r="L144" s="91"/>
    </row>
    <row r="145" spans="1:12" ht="12.75">
      <c r="A145" s="63">
        <v>130</v>
      </c>
      <c r="B145" s="63" t="s">
        <v>488</v>
      </c>
      <c r="C145" s="63"/>
      <c r="D145" s="63" t="s">
        <v>703</v>
      </c>
      <c r="E145" s="63" t="s">
        <v>300</v>
      </c>
      <c r="F145" s="64">
        <v>40</v>
      </c>
      <c r="G145" s="67"/>
      <c r="H145" s="64">
        <f t="shared" si="1"/>
        <v>0</v>
      </c>
      <c r="I145" s="64"/>
      <c r="J145" s="63" t="s">
        <v>752</v>
      </c>
      <c r="L145" s="91"/>
    </row>
    <row r="146" spans="1:12" ht="12.75">
      <c r="A146" s="63">
        <v>131</v>
      </c>
      <c r="B146" s="63" t="s">
        <v>325</v>
      </c>
      <c r="C146" s="63"/>
      <c r="D146" s="63" t="s">
        <v>703</v>
      </c>
      <c r="E146" s="63" t="s">
        <v>300</v>
      </c>
      <c r="F146" s="64">
        <v>242.65</v>
      </c>
      <c r="G146" s="67"/>
      <c r="H146" s="64">
        <f aca="true" t="shared" si="2" ref="H146:H190">ROUND(F146*G146,2)</f>
        <v>0</v>
      </c>
      <c r="I146" s="64"/>
      <c r="J146" s="63" t="s">
        <v>752</v>
      </c>
      <c r="L146" s="91"/>
    </row>
    <row r="147" spans="1:12" ht="12.75">
      <c r="A147" s="63">
        <v>132</v>
      </c>
      <c r="B147" s="63" t="s">
        <v>343</v>
      </c>
      <c r="C147" s="63" t="s">
        <v>242</v>
      </c>
      <c r="D147" s="63" t="s">
        <v>704</v>
      </c>
      <c r="E147" s="63" t="s">
        <v>291</v>
      </c>
      <c r="F147" s="64">
        <v>150.95</v>
      </c>
      <c r="G147" s="67"/>
      <c r="H147" s="64">
        <f t="shared" si="2"/>
        <v>0</v>
      </c>
      <c r="I147" s="64"/>
      <c r="J147" s="63" t="s">
        <v>752</v>
      </c>
      <c r="L147" s="91"/>
    </row>
    <row r="148" spans="1:12" ht="12.75">
      <c r="A148" s="63">
        <v>133</v>
      </c>
      <c r="B148" s="63" t="s">
        <v>360</v>
      </c>
      <c r="C148" s="63"/>
      <c r="D148" s="63" t="s">
        <v>705</v>
      </c>
      <c r="E148" s="63" t="s">
        <v>755</v>
      </c>
      <c r="F148" s="64">
        <v>36</v>
      </c>
      <c r="G148" s="67"/>
      <c r="H148" s="64">
        <f t="shared" si="2"/>
        <v>0</v>
      </c>
      <c r="I148" s="64"/>
      <c r="J148" s="63" t="s">
        <v>752</v>
      </c>
      <c r="L148" s="91"/>
    </row>
    <row r="149" spans="1:12" ht="12.75">
      <c r="A149" s="63">
        <v>134</v>
      </c>
      <c r="B149" s="63" t="s">
        <v>440</v>
      </c>
      <c r="C149" s="63"/>
      <c r="D149" s="63" t="s">
        <v>707</v>
      </c>
      <c r="E149" s="63" t="s">
        <v>291</v>
      </c>
      <c r="F149" s="64">
        <v>1000</v>
      </c>
      <c r="G149" s="67"/>
      <c r="H149" s="64">
        <f t="shared" si="2"/>
        <v>0</v>
      </c>
      <c r="I149" s="64"/>
      <c r="J149" s="63" t="s">
        <v>292</v>
      </c>
      <c r="L149" s="91"/>
    </row>
    <row r="150" spans="1:12" ht="12.75">
      <c r="A150" s="63">
        <v>135</v>
      </c>
      <c r="B150" s="63" t="s">
        <v>439</v>
      </c>
      <c r="C150" s="63"/>
      <c r="D150" s="63" t="s">
        <v>708</v>
      </c>
      <c r="E150" s="63" t="s">
        <v>291</v>
      </c>
      <c r="F150" s="64">
        <v>795.92</v>
      </c>
      <c r="G150" s="67"/>
      <c r="H150" s="64">
        <f t="shared" si="2"/>
        <v>0</v>
      </c>
      <c r="I150" s="64"/>
      <c r="J150" s="63" t="s">
        <v>292</v>
      </c>
      <c r="L150" s="91"/>
    </row>
    <row r="151" spans="1:12" ht="12.75">
      <c r="A151" s="63">
        <v>136</v>
      </c>
      <c r="B151" s="63" t="s">
        <v>438</v>
      </c>
      <c r="C151" s="63"/>
      <c r="D151" s="63" t="s">
        <v>707</v>
      </c>
      <c r="E151" s="63" t="s">
        <v>291</v>
      </c>
      <c r="F151" s="64">
        <v>5812.54</v>
      </c>
      <c r="G151" s="67"/>
      <c r="H151" s="64">
        <f t="shared" si="2"/>
        <v>0</v>
      </c>
      <c r="I151" s="64"/>
      <c r="J151" s="63" t="s">
        <v>292</v>
      </c>
      <c r="L151" s="91"/>
    </row>
    <row r="152" spans="1:12" ht="12.75">
      <c r="A152" s="63">
        <v>137</v>
      </c>
      <c r="B152" s="63" t="s">
        <v>386</v>
      </c>
      <c r="C152" s="63"/>
      <c r="D152" s="63" t="s">
        <v>709</v>
      </c>
      <c r="E152" s="63" t="s">
        <v>291</v>
      </c>
      <c r="F152" s="64">
        <v>174.47</v>
      </c>
      <c r="G152" s="67"/>
      <c r="H152" s="64">
        <f t="shared" si="2"/>
        <v>0</v>
      </c>
      <c r="I152" s="64"/>
      <c r="J152" s="63" t="s">
        <v>292</v>
      </c>
      <c r="L152" s="91"/>
    </row>
    <row r="153" spans="1:12" ht="12.75">
      <c r="A153" s="63">
        <v>138</v>
      </c>
      <c r="B153" s="63" t="s">
        <v>385</v>
      </c>
      <c r="C153" s="63"/>
      <c r="D153" s="63" t="s">
        <v>710</v>
      </c>
      <c r="E153" s="63" t="s">
        <v>291</v>
      </c>
      <c r="F153" s="64">
        <v>174.47</v>
      </c>
      <c r="G153" s="67"/>
      <c r="H153" s="64">
        <f t="shared" si="2"/>
        <v>0</v>
      </c>
      <c r="I153" s="64"/>
      <c r="J153" s="63" t="s">
        <v>292</v>
      </c>
      <c r="L153" s="91"/>
    </row>
    <row r="154" spans="1:12" ht="12.75">
      <c r="A154" s="63">
        <v>139</v>
      </c>
      <c r="B154" s="63" t="s">
        <v>337</v>
      </c>
      <c r="C154" s="63"/>
      <c r="D154" s="63" t="s">
        <v>711</v>
      </c>
      <c r="E154" s="63" t="s">
        <v>291</v>
      </c>
      <c r="F154" s="64">
        <v>119.19</v>
      </c>
      <c r="G154" s="67"/>
      <c r="H154" s="64">
        <f t="shared" si="2"/>
        <v>0</v>
      </c>
      <c r="I154" s="64"/>
      <c r="J154" s="63" t="s">
        <v>292</v>
      </c>
      <c r="L154" s="91"/>
    </row>
    <row r="155" spans="1:12" ht="12.75">
      <c r="A155" s="63">
        <v>140</v>
      </c>
      <c r="B155" s="63" t="s">
        <v>304</v>
      </c>
      <c r="C155" s="63"/>
      <c r="D155" s="63" t="s">
        <v>712</v>
      </c>
      <c r="E155" s="63" t="s">
        <v>300</v>
      </c>
      <c r="F155" s="64">
        <v>188.61</v>
      </c>
      <c r="G155" s="67"/>
      <c r="H155" s="64">
        <f t="shared" si="2"/>
        <v>0</v>
      </c>
      <c r="I155" s="64"/>
      <c r="J155" s="63" t="s">
        <v>292</v>
      </c>
      <c r="L155" s="91"/>
    </row>
    <row r="156" spans="1:12" ht="12.75">
      <c r="A156" s="63">
        <v>141</v>
      </c>
      <c r="B156" s="63" t="s">
        <v>351</v>
      </c>
      <c r="C156" s="63"/>
      <c r="D156" s="63" t="s">
        <v>713</v>
      </c>
      <c r="E156" s="63" t="s">
        <v>291</v>
      </c>
      <c r="F156" s="64">
        <v>238.29</v>
      </c>
      <c r="G156" s="67"/>
      <c r="H156" s="64">
        <f t="shared" si="2"/>
        <v>0</v>
      </c>
      <c r="I156" s="64"/>
      <c r="J156" s="63" t="s">
        <v>292</v>
      </c>
      <c r="L156" s="91"/>
    </row>
    <row r="157" spans="1:12" ht="12.75">
      <c r="A157" s="63">
        <v>142</v>
      </c>
      <c r="B157" s="63" t="s">
        <v>441</v>
      </c>
      <c r="C157" s="63"/>
      <c r="D157" s="63" t="s">
        <v>714</v>
      </c>
      <c r="E157" s="63" t="s">
        <v>291</v>
      </c>
      <c r="F157" s="64">
        <v>125</v>
      </c>
      <c r="G157" s="67"/>
      <c r="H157" s="64">
        <f t="shared" si="2"/>
        <v>0</v>
      </c>
      <c r="I157" s="64"/>
      <c r="J157" s="63" t="s">
        <v>302</v>
      </c>
      <c r="L157" s="91"/>
    </row>
    <row r="158" spans="1:12" ht="12.75">
      <c r="A158" s="63">
        <v>143</v>
      </c>
      <c r="B158" s="63" t="s">
        <v>334</v>
      </c>
      <c r="C158" s="63"/>
      <c r="D158" s="63" t="s">
        <v>335</v>
      </c>
      <c r="E158" s="63" t="s">
        <v>291</v>
      </c>
      <c r="F158" s="64">
        <v>81.93</v>
      </c>
      <c r="G158" s="67"/>
      <c r="H158" s="64">
        <f t="shared" si="2"/>
        <v>0</v>
      </c>
      <c r="I158" s="64"/>
      <c r="J158" s="63" t="s">
        <v>336</v>
      </c>
      <c r="L158" s="91"/>
    </row>
    <row r="159" spans="1:12" ht="12.75">
      <c r="A159" s="63">
        <v>144</v>
      </c>
      <c r="B159" s="63" t="s">
        <v>353</v>
      </c>
      <c r="C159" s="63"/>
      <c r="D159" s="63" t="s">
        <v>354</v>
      </c>
      <c r="E159" s="63" t="s">
        <v>291</v>
      </c>
      <c r="F159" s="64">
        <v>1060.49</v>
      </c>
      <c r="G159" s="67"/>
      <c r="H159" s="64">
        <f t="shared" si="2"/>
        <v>0</v>
      </c>
      <c r="I159" s="64"/>
      <c r="J159" s="63" t="s">
        <v>336</v>
      </c>
      <c r="L159" s="91"/>
    </row>
    <row r="160" spans="1:12" ht="12.75">
      <c r="A160" s="63">
        <v>145</v>
      </c>
      <c r="B160" s="63" t="s">
        <v>301</v>
      </c>
      <c r="C160" s="63"/>
      <c r="D160" s="63" t="s">
        <v>715</v>
      </c>
      <c r="E160" s="63" t="s">
        <v>291</v>
      </c>
      <c r="F160" s="64">
        <v>180</v>
      </c>
      <c r="G160" s="67"/>
      <c r="H160" s="64">
        <f t="shared" si="2"/>
        <v>0</v>
      </c>
      <c r="I160" s="64"/>
      <c r="J160" s="63" t="s">
        <v>302</v>
      </c>
      <c r="L160" s="91"/>
    </row>
    <row r="161" spans="1:12" ht="12.75">
      <c r="A161" s="63">
        <v>146</v>
      </c>
      <c r="B161" s="63" t="s">
        <v>303</v>
      </c>
      <c r="C161" s="63"/>
      <c r="D161" s="63" t="s">
        <v>716</v>
      </c>
      <c r="E161" s="63" t="s">
        <v>291</v>
      </c>
      <c r="F161" s="64">
        <v>741.79</v>
      </c>
      <c r="G161" s="67"/>
      <c r="H161" s="64">
        <f t="shared" si="2"/>
        <v>0</v>
      </c>
      <c r="I161" s="64"/>
      <c r="J161" s="63" t="s">
        <v>302</v>
      </c>
      <c r="L161" s="91"/>
    </row>
    <row r="162" spans="1:12" ht="12.75">
      <c r="A162" s="63">
        <v>147</v>
      </c>
      <c r="B162" s="63" t="s">
        <v>305</v>
      </c>
      <c r="C162" s="63"/>
      <c r="D162" s="63" t="s">
        <v>717</v>
      </c>
      <c r="E162" s="63" t="s">
        <v>300</v>
      </c>
      <c r="F162" s="64">
        <v>416.46</v>
      </c>
      <c r="G162" s="67"/>
      <c r="H162" s="64">
        <f t="shared" si="2"/>
        <v>0</v>
      </c>
      <c r="I162" s="64"/>
      <c r="J162" s="63" t="s">
        <v>302</v>
      </c>
      <c r="L162" s="91"/>
    </row>
    <row r="163" spans="1:12" ht="12.75">
      <c r="A163" s="63">
        <v>148</v>
      </c>
      <c r="B163" s="63" t="s">
        <v>380</v>
      </c>
      <c r="C163" s="63" t="s">
        <v>242</v>
      </c>
      <c r="D163" s="63" t="s">
        <v>718</v>
      </c>
      <c r="E163" s="63" t="s">
        <v>291</v>
      </c>
      <c r="F163" s="64">
        <v>716.14</v>
      </c>
      <c r="G163" s="67"/>
      <c r="H163" s="64">
        <f t="shared" si="2"/>
        <v>0</v>
      </c>
      <c r="I163" s="64"/>
      <c r="J163" s="63" t="s">
        <v>302</v>
      </c>
      <c r="L163" s="91"/>
    </row>
    <row r="164" spans="1:12" ht="12.75">
      <c r="A164" s="63">
        <v>149</v>
      </c>
      <c r="B164" s="63" t="s">
        <v>379</v>
      </c>
      <c r="C164" s="63" t="s">
        <v>242</v>
      </c>
      <c r="D164" s="63" t="s">
        <v>719</v>
      </c>
      <c r="E164" s="63" t="s">
        <v>300</v>
      </c>
      <c r="F164" s="64">
        <v>325.95</v>
      </c>
      <c r="G164" s="67"/>
      <c r="H164" s="64">
        <f t="shared" si="2"/>
        <v>0</v>
      </c>
      <c r="I164" s="64"/>
      <c r="J164" s="63" t="s">
        <v>302</v>
      </c>
      <c r="L164" s="91"/>
    </row>
    <row r="165" spans="1:12" ht="12.75">
      <c r="A165" s="63">
        <v>150</v>
      </c>
      <c r="B165" s="63" t="s">
        <v>473</v>
      </c>
      <c r="C165" s="63"/>
      <c r="D165" s="63" t="s">
        <v>474</v>
      </c>
      <c r="E165" s="63" t="s">
        <v>755</v>
      </c>
      <c r="F165" s="64">
        <v>4</v>
      </c>
      <c r="G165" s="67"/>
      <c r="H165" s="64">
        <f t="shared" si="2"/>
        <v>0</v>
      </c>
      <c r="I165" s="64"/>
      <c r="J165" s="63" t="s">
        <v>292</v>
      </c>
      <c r="L165" s="91"/>
    </row>
    <row r="166" spans="1:12" ht="12.75">
      <c r="A166" s="63">
        <v>151</v>
      </c>
      <c r="B166" s="63" t="s">
        <v>375</v>
      </c>
      <c r="C166" s="63" t="s">
        <v>242</v>
      </c>
      <c r="D166" s="63" t="s">
        <v>720</v>
      </c>
      <c r="E166" s="63" t="s">
        <v>755</v>
      </c>
      <c r="F166" s="64">
        <v>1</v>
      </c>
      <c r="G166" s="67"/>
      <c r="H166" s="64">
        <f t="shared" si="2"/>
        <v>0</v>
      </c>
      <c r="I166" s="64"/>
      <c r="J166" s="63" t="s">
        <v>302</v>
      </c>
      <c r="L166" s="91"/>
    </row>
    <row r="167" spans="1:12" ht="12.75">
      <c r="A167" s="63">
        <v>152</v>
      </c>
      <c r="B167" s="63" t="s">
        <v>391</v>
      </c>
      <c r="C167" s="63" t="s">
        <v>242</v>
      </c>
      <c r="D167" s="63" t="s">
        <v>721</v>
      </c>
      <c r="E167" s="63" t="s">
        <v>291</v>
      </c>
      <c r="F167" s="64">
        <v>83.07</v>
      </c>
      <c r="G167" s="67"/>
      <c r="H167" s="64">
        <f t="shared" si="2"/>
        <v>0</v>
      </c>
      <c r="I167" s="64"/>
      <c r="J167" s="63" t="s">
        <v>302</v>
      </c>
      <c r="L167" s="91"/>
    </row>
    <row r="168" spans="1:12" ht="12.75">
      <c r="A168" s="63">
        <v>153</v>
      </c>
      <c r="B168" s="63" t="s">
        <v>326</v>
      </c>
      <c r="C168" s="63"/>
      <c r="D168" s="63" t="s">
        <v>722</v>
      </c>
      <c r="E168" s="63" t="s">
        <v>291</v>
      </c>
      <c r="F168" s="64">
        <v>212.13</v>
      </c>
      <c r="G168" s="67"/>
      <c r="H168" s="64">
        <f t="shared" si="2"/>
        <v>0</v>
      </c>
      <c r="I168" s="64"/>
      <c r="J168" s="63" t="s">
        <v>302</v>
      </c>
      <c r="L168" s="91"/>
    </row>
    <row r="169" spans="1:12" ht="12.75">
      <c r="A169" s="63">
        <v>154</v>
      </c>
      <c r="B169" s="63" t="s">
        <v>475</v>
      </c>
      <c r="C169" s="63"/>
      <c r="D169" s="63" t="s">
        <v>476</v>
      </c>
      <c r="E169" s="63" t="s">
        <v>755</v>
      </c>
      <c r="F169" s="64">
        <v>10</v>
      </c>
      <c r="G169" s="67"/>
      <c r="H169" s="64">
        <f t="shared" si="2"/>
        <v>0</v>
      </c>
      <c r="I169" s="64"/>
      <c r="J169" s="63" t="s">
        <v>302</v>
      </c>
      <c r="L169" s="91"/>
    </row>
    <row r="170" spans="1:12" ht="12.75">
      <c r="A170" s="63">
        <v>155</v>
      </c>
      <c r="B170" s="63" t="s">
        <v>477</v>
      </c>
      <c r="C170" s="63"/>
      <c r="D170" s="63" t="s">
        <v>478</v>
      </c>
      <c r="E170" s="63" t="s">
        <v>755</v>
      </c>
      <c r="F170" s="64">
        <v>1</v>
      </c>
      <c r="G170" s="67"/>
      <c r="H170" s="64">
        <f t="shared" si="2"/>
        <v>0</v>
      </c>
      <c r="I170" s="64"/>
      <c r="J170" s="63" t="s">
        <v>302</v>
      </c>
      <c r="L170" s="91"/>
    </row>
    <row r="171" spans="1:12" ht="12.75">
      <c r="A171" s="63">
        <v>156</v>
      </c>
      <c r="B171" s="63" t="s">
        <v>472</v>
      </c>
      <c r="C171" s="63"/>
      <c r="D171" s="63" t="s">
        <v>723</v>
      </c>
      <c r="E171" s="63" t="s">
        <v>755</v>
      </c>
      <c r="F171" s="64">
        <v>51</v>
      </c>
      <c r="G171" s="67"/>
      <c r="H171" s="64">
        <f t="shared" si="2"/>
        <v>0</v>
      </c>
      <c r="I171" s="64"/>
      <c r="J171" s="63" t="s">
        <v>302</v>
      </c>
      <c r="L171" s="91"/>
    </row>
    <row r="172" spans="1:12" ht="12.75">
      <c r="A172" s="63">
        <v>157</v>
      </c>
      <c r="B172" s="63" t="s">
        <v>327</v>
      </c>
      <c r="C172" s="63"/>
      <c r="D172" s="63" t="s">
        <v>724</v>
      </c>
      <c r="E172" s="63" t="s">
        <v>291</v>
      </c>
      <c r="F172" s="64">
        <v>206.73</v>
      </c>
      <c r="G172" s="67"/>
      <c r="H172" s="64">
        <f t="shared" si="2"/>
        <v>0</v>
      </c>
      <c r="I172" s="64"/>
      <c r="J172" s="63" t="s">
        <v>302</v>
      </c>
      <c r="L172" s="91"/>
    </row>
    <row r="173" spans="1:12" ht="12.75">
      <c r="A173" s="63">
        <v>158</v>
      </c>
      <c r="B173" s="63" t="s">
        <v>328</v>
      </c>
      <c r="C173" s="63"/>
      <c r="D173" s="63" t="s">
        <v>725</v>
      </c>
      <c r="E173" s="63" t="s">
        <v>755</v>
      </c>
      <c r="F173" s="64">
        <v>51</v>
      </c>
      <c r="G173" s="67"/>
      <c r="H173" s="64">
        <f t="shared" si="2"/>
        <v>0</v>
      </c>
      <c r="I173" s="64"/>
      <c r="J173" s="63" t="s">
        <v>302</v>
      </c>
      <c r="L173" s="91"/>
    </row>
    <row r="174" spans="1:12" ht="12.75">
      <c r="A174" s="63">
        <v>159</v>
      </c>
      <c r="B174" s="63" t="s">
        <v>376</v>
      </c>
      <c r="C174" s="63"/>
      <c r="D174" s="63" t="s">
        <v>726</v>
      </c>
      <c r="E174" s="63" t="s">
        <v>291</v>
      </c>
      <c r="F174" s="64">
        <v>239.58</v>
      </c>
      <c r="G174" s="67"/>
      <c r="H174" s="64">
        <f t="shared" si="2"/>
        <v>0</v>
      </c>
      <c r="I174" s="64"/>
      <c r="J174" s="63" t="s">
        <v>302</v>
      </c>
      <c r="L174" s="91"/>
    </row>
    <row r="175" spans="1:12" ht="12.75">
      <c r="A175" s="63">
        <v>160</v>
      </c>
      <c r="B175" s="63" t="s">
        <v>377</v>
      </c>
      <c r="C175" s="63"/>
      <c r="D175" s="63" t="s">
        <v>727</v>
      </c>
      <c r="E175" s="63" t="s">
        <v>291</v>
      </c>
      <c r="F175" s="64">
        <v>187.12</v>
      </c>
      <c r="G175" s="67"/>
      <c r="H175" s="64">
        <f t="shared" si="2"/>
        <v>0</v>
      </c>
      <c r="I175" s="64"/>
      <c r="J175" s="63" t="s">
        <v>302</v>
      </c>
      <c r="L175" s="91"/>
    </row>
    <row r="176" spans="1:12" ht="12.75">
      <c r="A176" s="63">
        <v>161</v>
      </c>
      <c r="B176" s="63" t="s">
        <v>378</v>
      </c>
      <c r="C176" s="63"/>
      <c r="D176" s="63" t="s">
        <v>726</v>
      </c>
      <c r="E176" s="63" t="s">
        <v>291</v>
      </c>
      <c r="F176" s="64">
        <v>330.83</v>
      </c>
      <c r="G176" s="67"/>
      <c r="H176" s="64">
        <f t="shared" si="2"/>
        <v>0</v>
      </c>
      <c r="I176" s="64"/>
      <c r="J176" s="63" t="s">
        <v>302</v>
      </c>
      <c r="L176" s="91"/>
    </row>
    <row r="177" spans="1:12" ht="12.75">
      <c r="A177" s="63">
        <v>162</v>
      </c>
      <c r="B177" s="63" t="s">
        <v>348</v>
      </c>
      <c r="C177" s="63"/>
      <c r="D177" s="63" t="s">
        <v>728</v>
      </c>
      <c r="E177" s="63" t="s">
        <v>291</v>
      </c>
      <c r="F177" s="64">
        <v>297.94</v>
      </c>
      <c r="G177" s="67"/>
      <c r="H177" s="64">
        <f t="shared" si="2"/>
        <v>0</v>
      </c>
      <c r="I177" s="64"/>
      <c r="J177" s="63" t="s">
        <v>302</v>
      </c>
      <c r="L177" s="91"/>
    </row>
    <row r="178" spans="1:12" ht="12.75">
      <c r="A178" s="63">
        <v>163</v>
      </c>
      <c r="B178" s="63" t="s">
        <v>349</v>
      </c>
      <c r="C178" s="63"/>
      <c r="D178" s="63" t="s">
        <v>729</v>
      </c>
      <c r="E178" s="63" t="s">
        <v>291</v>
      </c>
      <c r="F178" s="64">
        <v>688.56</v>
      </c>
      <c r="G178" s="67"/>
      <c r="H178" s="64">
        <f t="shared" si="2"/>
        <v>0</v>
      </c>
      <c r="I178" s="64"/>
      <c r="J178" s="63" t="s">
        <v>302</v>
      </c>
      <c r="L178" s="91"/>
    </row>
    <row r="179" spans="1:12" ht="12.75">
      <c r="A179" s="63">
        <v>164</v>
      </c>
      <c r="B179" s="63" t="s">
        <v>310</v>
      </c>
      <c r="C179" s="63"/>
      <c r="D179" s="63" t="s">
        <v>730</v>
      </c>
      <c r="E179" s="63" t="s">
        <v>291</v>
      </c>
      <c r="F179" s="64">
        <v>198.86</v>
      </c>
      <c r="G179" s="67"/>
      <c r="H179" s="64">
        <f t="shared" si="2"/>
        <v>0</v>
      </c>
      <c r="I179" s="64"/>
      <c r="J179" s="63" t="s">
        <v>302</v>
      </c>
      <c r="L179" s="91"/>
    </row>
    <row r="180" spans="1:12" ht="12.75">
      <c r="A180" s="63">
        <v>165</v>
      </c>
      <c r="B180" s="63" t="s">
        <v>350</v>
      </c>
      <c r="C180" s="63"/>
      <c r="D180" s="63" t="s">
        <v>731</v>
      </c>
      <c r="E180" s="63" t="s">
        <v>291</v>
      </c>
      <c r="F180" s="64">
        <v>568.18</v>
      </c>
      <c r="G180" s="67"/>
      <c r="H180" s="64">
        <f t="shared" si="2"/>
        <v>0</v>
      </c>
      <c r="I180" s="64"/>
      <c r="J180" s="63" t="s">
        <v>302</v>
      </c>
      <c r="L180" s="91"/>
    </row>
    <row r="181" spans="1:12" ht="12.75">
      <c r="A181" s="63">
        <v>166</v>
      </c>
      <c r="B181" s="63" t="s">
        <v>382</v>
      </c>
      <c r="C181" s="63"/>
      <c r="D181" s="63" t="s">
        <v>732</v>
      </c>
      <c r="E181" s="63" t="s">
        <v>755</v>
      </c>
      <c r="F181" s="64">
        <v>4</v>
      </c>
      <c r="G181" s="67"/>
      <c r="H181" s="64">
        <f t="shared" si="2"/>
        <v>0</v>
      </c>
      <c r="I181" s="64"/>
      <c r="J181" s="63" t="s">
        <v>302</v>
      </c>
      <c r="L181" s="91"/>
    </row>
    <row r="182" spans="1:12" ht="12.75">
      <c r="A182" s="63">
        <v>167</v>
      </c>
      <c r="B182" s="63" t="s">
        <v>479</v>
      </c>
      <c r="C182" s="63"/>
      <c r="D182" s="63" t="s">
        <v>733</v>
      </c>
      <c r="E182" s="63" t="s">
        <v>755</v>
      </c>
      <c r="F182" s="64">
        <v>40</v>
      </c>
      <c r="G182" s="67"/>
      <c r="H182" s="64">
        <f t="shared" si="2"/>
        <v>0</v>
      </c>
      <c r="I182" s="64"/>
      <c r="J182" s="63" t="s">
        <v>302</v>
      </c>
      <c r="L182" s="91"/>
    </row>
    <row r="183" spans="1:12" ht="12.75">
      <c r="A183" s="63">
        <v>168</v>
      </c>
      <c r="B183" s="63" t="s">
        <v>480</v>
      </c>
      <c r="C183" s="63"/>
      <c r="D183" s="63" t="s">
        <v>734</v>
      </c>
      <c r="E183" s="63" t="s">
        <v>755</v>
      </c>
      <c r="F183" s="64">
        <v>4</v>
      </c>
      <c r="G183" s="67"/>
      <c r="H183" s="64">
        <f t="shared" si="2"/>
        <v>0</v>
      </c>
      <c r="I183" s="64"/>
      <c r="J183" s="63" t="s">
        <v>302</v>
      </c>
      <c r="L183" s="91"/>
    </row>
    <row r="184" spans="1:12" ht="12.75">
      <c r="A184" s="63">
        <v>169</v>
      </c>
      <c r="B184" s="63" t="s">
        <v>481</v>
      </c>
      <c r="C184" s="63"/>
      <c r="D184" s="63" t="s">
        <v>735</v>
      </c>
      <c r="E184" s="63" t="s">
        <v>755</v>
      </c>
      <c r="F184" s="64">
        <v>4</v>
      </c>
      <c r="G184" s="67"/>
      <c r="H184" s="64">
        <f t="shared" si="2"/>
        <v>0</v>
      </c>
      <c r="I184" s="64"/>
      <c r="J184" s="63" t="s">
        <v>302</v>
      </c>
      <c r="L184" s="91"/>
    </row>
    <row r="185" spans="1:12" ht="12.75">
      <c r="A185" s="63">
        <v>170</v>
      </c>
      <c r="B185" s="63" t="s">
        <v>482</v>
      </c>
      <c r="C185" s="63"/>
      <c r="D185" s="63" t="s">
        <v>736</v>
      </c>
      <c r="E185" s="63" t="s">
        <v>755</v>
      </c>
      <c r="F185" s="64">
        <v>40</v>
      </c>
      <c r="G185" s="67"/>
      <c r="H185" s="64">
        <f t="shared" si="2"/>
        <v>0</v>
      </c>
      <c r="I185" s="64"/>
      <c r="J185" s="63" t="s">
        <v>302</v>
      </c>
      <c r="L185" s="91"/>
    </row>
    <row r="186" spans="1:12" ht="12.75">
      <c r="A186" s="63">
        <v>171</v>
      </c>
      <c r="B186" s="63" t="s">
        <v>359</v>
      </c>
      <c r="C186" s="63" t="s">
        <v>242</v>
      </c>
      <c r="D186" s="63" t="s">
        <v>737</v>
      </c>
      <c r="E186" s="63" t="s">
        <v>291</v>
      </c>
      <c r="F186" s="64">
        <v>1014.29</v>
      </c>
      <c r="G186" s="67"/>
      <c r="H186" s="64">
        <f t="shared" si="2"/>
        <v>0</v>
      </c>
      <c r="I186" s="64"/>
      <c r="J186" s="63" t="s">
        <v>292</v>
      </c>
      <c r="L186" s="91"/>
    </row>
    <row r="187" spans="1:12" ht="12.75">
      <c r="A187" s="63">
        <v>172</v>
      </c>
      <c r="B187" s="63" t="s">
        <v>390</v>
      </c>
      <c r="C187" s="63" t="s">
        <v>242</v>
      </c>
      <c r="D187" s="63" t="s">
        <v>738</v>
      </c>
      <c r="E187" s="63" t="s">
        <v>300</v>
      </c>
      <c r="F187" s="64">
        <v>60.91</v>
      </c>
      <c r="G187" s="67"/>
      <c r="H187" s="64">
        <f t="shared" si="2"/>
        <v>0</v>
      </c>
      <c r="I187" s="64"/>
      <c r="J187" s="63" t="s">
        <v>292</v>
      </c>
      <c r="L187" s="91"/>
    </row>
    <row r="188" spans="1:12" ht="12.75">
      <c r="A188" s="63">
        <v>173</v>
      </c>
      <c r="B188" s="63" t="s">
        <v>370</v>
      </c>
      <c r="C188" s="63"/>
      <c r="D188" s="63" t="s">
        <v>658</v>
      </c>
      <c r="E188" s="63" t="s">
        <v>291</v>
      </c>
      <c r="F188" s="64">
        <v>186.28</v>
      </c>
      <c r="G188" s="67"/>
      <c r="H188" s="64">
        <f t="shared" si="2"/>
        <v>0</v>
      </c>
      <c r="I188" s="64"/>
      <c r="J188" s="63" t="s">
        <v>292</v>
      </c>
      <c r="L188" s="91"/>
    </row>
    <row r="189" spans="1:12" ht="12.75">
      <c r="A189" s="63">
        <v>174</v>
      </c>
      <c r="B189" s="63" t="s">
        <v>330</v>
      </c>
      <c r="C189" s="63"/>
      <c r="D189" s="63" t="s">
        <v>739</v>
      </c>
      <c r="E189" s="63" t="s">
        <v>291</v>
      </c>
      <c r="F189" s="64">
        <v>348.39</v>
      </c>
      <c r="G189" s="67"/>
      <c r="H189" s="64">
        <f t="shared" si="2"/>
        <v>0</v>
      </c>
      <c r="I189" s="64"/>
      <c r="J189" s="63" t="s">
        <v>302</v>
      </c>
      <c r="L189" s="91"/>
    </row>
    <row r="190" spans="1:12" ht="12.75">
      <c r="A190" s="63">
        <v>175</v>
      </c>
      <c r="B190" s="63" t="s">
        <v>483</v>
      </c>
      <c r="C190" s="63"/>
      <c r="D190" s="63" t="s">
        <v>740</v>
      </c>
      <c r="E190" s="90" t="s">
        <v>754</v>
      </c>
      <c r="F190" s="64">
        <v>2</v>
      </c>
      <c r="G190" s="67"/>
      <c r="H190" s="64">
        <f t="shared" si="2"/>
        <v>0</v>
      </c>
      <c r="I190" s="64"/>
      <c r="J190" s="63" t="s">
        <v>484</v>
      </c>
      <c r="L190" s="91"/>
    </row>
    <row r="191" ht="12.75">
      <c r="L191" s="91"/>
    </row>
    <row r="192" ht="12.75">
      <c r="L192" s="91"/>
    </row>
    <row r="193" ht="12.75">
      <c r="L193" s="91"/>
    </row>
    <row r="194" ht="12.75">
      <c r="L194" s="91"/>
    </row>
  </sheetData>
  <sheetProtection password="F301" sheet="1" selectLockedCells="1"/>
  <mergeCells count="2">
    <mergeCell ref="D6:G6"/>
    <mergeCell ref="A1:J1"/>
  </mergeCells>
  <conditionalFormatting sqref="G24:G190">
    <cfRule type="cellIs" priority="5" dxfId="0" operator="notEqual" stopIfTrue="1">
      <formula>""</formula>
    </cfRule>
  </conditionalFormatting>
  <conditionalFormatting sqref="H6">
    <cfRule type="cellIs" priority="2" dxfId="7" operator="equal" stopIfTrue="1">
      <formula>0</formula>
    </cfRule>
    <cfRule type="cellIs" priority="3" dxfId="6" operator="lessThan" stopIfTrue="1">
      <formula>$H$7</formula>
    </cfRule>
    <cfRule type="cellIs" priority="4" dxfId="5" operator="greaterThanOrEqual" stopIfTrue="1">
      <formula>$H$7</formula>
    </cfRule>
  </conditionalFormatting>
  <conditionalFormatting sqref="G17:G23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91:G65536 G17:G190">
      <formula1>F191=ROUND(F191,2)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5.421875" style="68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57" customWidth="1"/>
    <col min="7" max="7" width="14.140625" style="57" customWidth="1"/>
    <col min="8" max="8" width="17.00390625" style="68" customWidth="1"/>
    <col min="9" max="16384" width="11.421875" style="68" customWidth="1"/>
  </cols>
  <sheetData>
    <row r="1" spans="1:11" ht="15" customHeight="1">
      <c r="A1" s="133" t="s">
        <v>277</v>
      </c>
      <c r="B1" s="134"/>
      <c r="C1" s="134"/>
      <c r="D1" s="134"/>
      <c r="E1" s="134"/>
      <c r="F1" s="134"/>
      <c r="G1" s="134"/>
      <c r="H1" s="134"/>
      <c r="I1" s="134"/>
      <c r="J1" s="135"/>
      <c r="K1" s="5"/>
    </row>
    <row r="2" spans="1:7" ht="12.75">
      <c r="A2" s="1"/>
      <c r="F2" s="1"/>
      <c r="G2" s="1"/>
    </row>
    <row r="3" spans="1:7" ht="12.75">
      <c r="A3" s="1"/>
      <c r="F3" s="1"/>
      <c r="G3" s="1"/>
    </row>
    <row r="4" spans="1:8" ht="15">
      <c r="A4" s="20"/>
      <c r="B4" s="20"/>
      <c r="C4" s="20"/>
      <c r="D4" s="21" t="s">
        <v>267</v>
      </c>
      <c r="E4" s="22"/>
      <c r="F4" s="22"/>
      <c r="G4" s="22"/>
      <c r="H4" s="23"/>
    </row>
    <row r="5" spans="1:8" ht="12.75">
      <c r="A5" s="1"/>
      <c r="F5" s="1"/>
      <c r="G5" s="1"/>
      <c r="H5" s="1"/>
    </row>
    <row r="6" spans="1:8" ht="12.75">
      <c r="A6" s="20"/>
      <c r="B6" s="20"/>
      <c r="C6" s="20"/>
      <c r="D6" s="18" t="s">
        <v>268</v>
      </c>
      <c r="E6" s="19"/>
      <c r="F6" s="19"/>
      <c r="G6" s="19"/>
      <c r="H6" s="53">
        <f>SUM($H$17:$H$9968)</f>
        <v>0</v>
      </c>
    </row>
    <row r="7" spans="1:11" ht="12.75">
      <c r="A7" s="20"/>
      <c r="B7" s="20"/>
      <c r="C7" s="20"/>
      <c r="D7" s="130" t="s">
        <v>269</v>
      </c>
      <c r="E7" s="131"/>
      <c r="F7" s="131"/>
      <c r="G7" s="132"/>
      <c r="H7" s="53">
        <f>SUM(H6:H6)</f>
        <v>0</v>
      </c>
      <c r="I7" s="69"/>
      <c r="J7" s="69"/>
      <c r="K7" s="69"/>
    </row>
    <row r="8" spans="1:11" ht="12.75" customHeight="1">
      <c r="A8" s="20"/>
      <c r="B8" s="20"/>
      <c r="C8" s="20"/>
      <c r="D8" s="18" t="s">
        <v>279</v>
      </c>
      <c r="E8" s="19"/>
      <c r="F8" s="19"/>
      <c r="G8" s="19"/>
      <c r="H8" s="53">
        <f>SUM(ANGEBOT!F11:F11)</f>
        <v>0</v>
      </c>
      <c r="I8" s="51"/>
      <c r="J8" s="51"/>
      <c r="K8" s="69"/>
    </row>
    <row r="9" spans="2:11" ht="12.75" customHeight="1">
      <c r="B9" s="20"/>
      <c r="C9" s="20"/>
      <c r="D9" s="18">
        <f>IF(H9&lt;0,"Abschlag in %",IF(H9&gt;0,"Aufschlag in %",""))</f>
      </c>
      <c r="E9" s="19"/>
      <c r="F9" s="19"/>
      <c r="G9" s="49"/>
      <c r="H9" s="24">
        <f>IF(H8=0,0,(H7/H8)-1)</f>
        <v>0</v>
      </c>
      <c r="I9" s="69"/>
      <c r="J9" s="69"/>
      <c r="K9" s="69"/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47"/>
      <c r="H12" s="1"/>
    </row>
    <row r="13" spans="6:8" ht="12.75">
      <c r="F13" s="1"/>
      <c r="G13" s="47"/>
      <c r="H13" s="84"/>
    </row>
    <row r="14" spans="6:8" ht="12.75">
      <c r="F14" s="1"/>
      <c r="G14" s="47"/>
      <c r="H14" s="84"/>
    </row>
    <row r="15" spans="1:7" ht="15">
      <c r="A15" s="12"/>
      <c r="B15" s="3" t="s">
        <v>264</v>
      </c>
      <c r="C15" s="3"/>
      <c r="D15" s="3"/>
      <c r="E15" s="3"/>
      <c r="F15" s="3"/>
      <c r="G15" s="3"/>
    </row>
    <row r="16" spans="1:10" ht="48">
      <c r="A16" s="13" t="s">
        <v>254</v>
      </c>
      <c r="B16" s="13" t="s">
        <v>255</v>
      </c>
      <c r="C16" s="13" t="s">
        <v>242</v>
      </c>
      <c r="D16" s="14" t="s">
        <v>241</v>
      </c>
      <c r="E16" s="13" t="s">
        <v>256</v>
      </c>
      <c r="F16" s="13" t="s">
        <v>257</v>
      </c>
      <c r="G16" s="13" t="s">
        <v>258</v>
      </c>
      <c r="H16" s="13" t="s">
        <v>265</v>
      </c>
      <c r="I16" s="15" t="s">
        <v>266</v>
      </c>
      <c r="J16" s="16" t="s">
        <v>261</v>
      </c>
    </row>
    <row r="17" spans="1:10" ht="12.75">
      <c r="A17" s="39">
        <f ca="1">+IF(NOT(ISBLANK(INDIRECT("e"&amp;ROW()))),MAX(INDIRECT("a$16:A"&amp;ROW()-1))+1,"")</f>
      </c>
      <c r="B17" s="27"/>
      <c r="C17" s="27"/>
      <c r="D17" s="85"/>
      <c r="E17" s="28"/>
      <c r="F17" s="86"/>
      <c r="G17" s="86"/>
      <c r="H17" s="52">
        <f>+IF(AND(F17="",G17=""),"",ROUND(F17*G17,2))</f>
      </c>
      <c r="I17" s="56">
        <f>IF(E17&lt;&gt;"","P","")</f>
      </c>
      <c r="J17" s="33"/>
    </row>
    <row r="18" spans="1:10" ht="12.75">
      <c r="A18" s="39">
        <f aca="true" ca="1" t="shared" si="0" ref="A18:A81">+IF(NOT(ISBLANK(INDIRECT("e"&amp;ROW()))),MAX(INDIRECT("a$16:A"&amp;ROW()-1))+1,"")</f>
      </c>
      <c r="B18" s="27"/>
      <c r="C18" s="27"/>
      <c r="D18" s="85"/>
      <c r="E18" s="28"/>
      <c r="F18" s="86"/>
      <c r="G18" s="86"/>
      <c r="H18" s="52">
        <f aca="true" t="shared" si="1" ref="H18:H81">+IF(AND(F18="",G18=""),"",ROUND(F18*G18,2))</f>
      </c>
      <c r="I18" s="56">
        <f aca="true" t="shared" si="2" ref="I18:I52">IF(E18&lt;&gt;"","P","")</f>
      </c>
      <c r="J18" s="33"/>
    </row>
    <row r="19" spans="1:10" ht="12.75">
      <c r="A19" s="39">
        <f ca="1" t="shared" si="0"/>
      </c>
      <c r="B19" s="27"/>
      <c r="C19" s="27"/>
      <c r="D19" s="85"/>
      <c r="E19" s="28"/>
      <c r="F19" s="86"/>
      <c r="G19" s="86"/>
      <c r="H19" s="52">
        <f t="shared" si="1"/>
      </c>
      <c r="I19" s="56">
        <f t="shared" si="2"/>
      </c>
      <c r="J19" s="33"/>
    </row>
    <row r="20" spans="1:10" ht="12.75">
      <c r="A20" s="39">
        <f ca="1" t="shared" si="0"/>
      </c>
      <c r="B20" s="27"/>
      <c r="C20" s="27"/>
      <c r="D20" s="85"/>
      <c r="E20" s="28"/>
      <c r="F20" s="86"/>
      <c r="G20" s="86"/>
      <c r="H20" s="52">
        <f t="shared" si="1"/>
      </c>
      <c r="I20" s="56">
        <f t="shared" si="2"/>
      </c>
      <c r="J20" s="33"/>
    </row>
    <row r="21" spans="1:10" ht="12.75">
      <c r="A21" s="39">
        <f ca="1" t="shared" si="0"/>
      </c>
      <c r="B21" s="87"/>
      <c r="C21" s="27"/>
      <c r="D21" s="85"/>
      <c r="E21" s="28"/>
      <c r="F21" s="86"/>
      <c r="G21" s="86"/>
      <c r="H21" s="52">
        <f t="shared" si="1"/>
      </c>
      <c r="I21" s="56">
        <f t="shared" si="2"/>
      </c>
      <c r="J21" s="33"/>
    </row>
    <row r="22" spans="1:10" ht="12.75">
      <c r="A22" s="39">
        <f ca="1" t="shared" si="0"/>
      </c>
      <c r="B22" s="27"/>
      <c r="C22" s="27"/>
      <c r="D22" s="85"/>
      <c r="E22" s="28"/>
      <c r="F22" s="86"/>
      <c r="G22" s="86"/>
      <c r="H22" s="52">
        <f t="shared" si="1"/>
      </c>
      <c r="I22" s="56">
        <f t="shared" si="2"/>
      </c>
      <c r="J22" s="33"/>
    </row>
    <row r="23" spans="1:10" ht="12.75">
      <c r="A23" s="39">
        <f ca="1" t="shared" si="0"/>
      </c>
      <c r="B23" s="27"/>
      <c r="C23" s="27"/>
      <c r="D23" s="85"/>
      <c r="E23" s="28"/>
      <c r="F23" s="86"/>
      <c r="G23" s="86"/>
      <c r="H23" s="52">
        <f t="shared" si="1"/>
      </c>
      <c r="I23" s="56">
        <f t="shared" si="2"/>
      </c>
      <c r="J23" s="33"/>
    </row>
    <row r="24" spans="1:10" ht="12.75">
      <c r="A24" s="39">
        <f ca="1" t="shared" si="0"/>
      </c>
      <c r="B24" s="27"/>
      <c r="C24" s="27"/>
      <c r="D24" s="85"/>
      <c r="E24" s="28"/>
      <c r="F24" s="86"/>
      <c r="G24" s="86"/>
      <c r="H24" s="52">
        <f t="shared" si="1"/>
      </c>
      <c r="I24" s="56">
        <f t="shared" si="2"/>
      </c>
      <c r="J24" s="33"/>
    </row>
    <row r="25" spans="1:10" ht="12.75">
      <c r="A25" s="39">
        <f ca="1" t="shared" si="0"/>
      </c>
      <c r="B25" s="27"/>
      <c r="C25" s="27"/>
      <c r="D25" s="85"/>
      <c r="E25" s="28"/>
      <c r="F25" s="86"/>
      <c r="G25" s="86"/>
      <c r="H25" s="52">
        <f t="shared" si="1"/>
      </c>
      <c r="I25" s="56">
        <f t="shared" si="2"/>
      </c>
      <c r="J25" s="33"/>
    </row>
    <row r="26" spans="1:10" ht="12.75">
      <c r="A26" s="39">
        <f ca="1" t="shared" si="0"/>
      </c>
      <c r="B26" s="27"/>
      <c r="C26" s="27"/>
      <c r="D26" s="85"/>
      <c r="E26" s="28"/>
      <c r="F26" s="86"/>
      <c r="G26" s="86"/>
      <c r="H26" s="52">
        <f t="shared" si="1"/>
      </c>
      <c r="I26" s="56">
        <f t="shared" si="2"/>
      </c>
      <c r="J26" s="33"/>
    </row>
    <row r="27" spans="1:10" ht="12.75">
      <c r="A27" s="39">
        <f ca="1" t="shared" si="0"/>
      </c>
      <c r="B27" s="27"/>
      <c r="C27" s="27"/>
      <c r="D27" s="85"/>
      <c r="E27" s="28"/>
      <c r="F27" s="86"/>
      <c r="G27" s="86"/>
      <c r="H27" s="52">
        <f t="shared" si="1"/>
      </c>
      <c r="I27" s="56">
        <f t="shared" si="2"/>
      </c>
      <c r="J27" s="33"/>
    </row>
    <row r="28" spans="1:10" ht="12.75">
      <c r="A28" s="39">
        <f ca="1" t="shared" si="0"/>
      </c>
      <c r="B28" s="27"/>
      <c r="C28" s="27"/>
      <c r="D28" s="85"/>
      <c r="E28" s="28"/>
      <c r="F28" s="86"/>
      <c r="G28" s="86"/>
      <c r="H28" s="52">
        <f t="shared" si="1"/>
      </c>
      <c r="I28" s="56">
        <f t="shared" si="2"/>
      </c>
      <c r="J28" s="33"/>
    </row>
    <row r="29" spans="1:10" ht="12.75">
      <c r="A29" s="39">
        <f ca="1" t="shared" si="0"/>
      </c>
      <c r="B29" s="27"/>
      <c r="C29" s="27"/>
      <c r="D29" s="85"/>
      <c r="E29" s="28"/>
      <c r="F29" s="86"/>
      <c r="G29" s="86"/>
      <c r="H29" s="52">
        <f t="shared" si="1"/>
      </c>
      <c r="I29" s="56">
        <f t="shared" si="2"/>
      </c>
      <c r="J29" s="33"/>
    </row>
    <row r="30" spans="1:10" ht="12.75">
      <c r="A30" s="39">
        <f ca="1" t="shared" si="0"/>
      </c>
      <c r="B30" s="27"/>
      <c r="C30" s="27"/>
      <c r="D30" s="85"/>
      <c r="E30" s="28"/>
      <c r="F30" s="86"/>
      <c r="G30" s="86"/>
      <c r="H30" s="52">
        <f t="shared" si="1"/>
      </c>
      <c r="I30" s="56">
        <f t="shared" si="2"/>
      </c>
      <c r="J30" s="33"/>
    </row>
    <row r="31" spans="1:10" ht="12.75">
      <c r="A31" s="39">
        <f ca="1" t="shared" si="0"/>
      </c>
      <c r="B31" s="27"/>
      <c r="C31" s="27"/>
      <c r="D31" s="85"/>
      <c r="E31" s="28"/>
      <c r="F31" s="86"/>
      <c r="G31" s="86"/>
      <c r="H31" s="52">
        <f t="shared" si="1"/>
      </c>
      <c r="I31" s="56">
        <f t="shared" si="2"/>
      </c>
      <c r="J31" s="33"/>
    </row>
    <row r="32" spans="1:10" ht="12.75">
      <c r="A32" s="39">
        <f ca="1" t="shared" si="0"/>
      </c>
      <c r="B32" s="27"/>
      <c r="C32" s="27"/>
      <c r="D32" s="85"/>
      <c r="E32" s="28"/>
      <c r="F32" s="86"/>
      <c r="G32" s="86"/>
      <c r="H32" s="52">
        <f t="shared" si="1"/>
      </c>
      <c r="I32" s="56">
        <f t="shared" si="2"/>
      </c>
      <c r="J32" s="33"/>
    </row>
    <row r="33" spans="1:10" ht="12.75">
      <c r="A33" s="39">
        <f ca="1" t="shared" si="0"/>
      </c>
      <c r="B33" s="27"/>
      <c r="C33" s="27"/>
      <c r="D33" s="85"/>
      <c r="E33" s="28"/>
      <c r="F33" s="86"/>
      <c r="G33" s="86"/>
      <c r="H33" s="52">
        <f t="shared" si="1"/>
      </c>
      <c r="I33" s="56">
        <f t="shared" si="2"/>
      </c>
      <c r="J33" s="33"/>
    </row>
    <row r="34" spans="1:10" ht="12.75">
      <c r="A34" s="39">
        <f ca="1" t="shared" si="0"/>
      </c>
      <c r="B34" s="27"/>
      <c r="C34" s="27"/>
      <c r="D34" s="85"/>
      <c r="E34" s="28"/>
      <c r="F34" s="86"/>
      <c r="G34" s="86"/>
      <c r="H34" s="52">
        <f t="shared" si="1"/>
      </c>
      <c r="I34" s="56">
        <f t="shared" si="2"/>
      </c>
      <c r="J34" s="33"/>
    </row>
    <row r="35" spans="1:10" ht="12.75">
      <c r="A35" s="39">
        <f ca="1" t="shared" si="0"/>
      </c>
      <c r="B35" s="27"/>
      <c r="C35" s="27"/>
      <c r="D35" s="85"/>
      <c r="E35" s="28"/>
      <c r="F35" s="86"/>
      <c r="G35" s="86"/>
      <c r="H35" s="52">
        <f t="shared" si="1"/>
      </c>
      <c r="I35" s="56">
        <f t="shared" si="2"/>
      </c>
      <c r="J35" s="33"/>
    </row>
    <row r="36" spans="1:10" ht="12.75">
      <c r="A36" s="39">
        <f ca="1" t="shared" si="0"/>
      </c>
      <c r="B36" s="27"/>
      <c r="C36" s="27"/>
      <c r="D36" s="85"/>
      <c r="E36" s="28"/>
      <c r="F36" s="86"/>
      <c r="G36" s="86"/>
      <c r="H36" s="52">
        <f t="shared" si="1"/>
      </c>
      <c r="I36" s="56">
        <f t="shared" si="2"/>
      </c>
      <c r="J36" s="33"/>
    </row>
    <row r="37" spans="1:10" ht="12.75">
      <c r="A37" s="39">
        <f ca="1" t="shared" si="0"/>
      </c>
      <c r="B37" s="27"/>
      <c r="C37" s="27"/>
      <c r="D37" s="85"/>
      <c r="E37" s="28"/>
      <c r="F37" s="86"/>
      <c r="G37" s="86"/>
      <c r="H37" s="52">
        <f t="shared" si="1"/>
      </c>
      <c r="I37" s="56">
        <f t="shared" si="2"/>
      </c>
      <c r="J37" s="33"/>
    </row>
    <row r="38" spans="1:10" ht="12.75">
      <c r="A38" s="39">
        <f ca="1" t="shared" si="0"/>
      </c>
      <c r="B38" s="27"/>
      <c r="C38" s="27"/>
      <c r="D38" s="85"/>
      <c r="E38" s="28"/>
      <c r="F38" s="86"/>
      <c r="G38" s="86"/>
      <c r="H38" s="52">
        <f t="shared" si="1"/>
      </c>
      <c r="I38" s="56">
        <f t="shared" si="2"/>
      </c>
      <c r="J38" s="33"/>
    </row>
    <row r="39" spans="1:10" ht="12.75">
      <c r="A39" s="39">
        <f ca="1" t="shared" si="0"/>
      </c>
      <c r="B39" s="27"/>
      <c r="C39" s="27"/>
      <c r="D39" s="85"/>
      <c r="E39" s="28"/>
      <c r="F39" s="86"/>
      <c r="G39" s="86"/>
      <c r="H39" s="52">
        <f t="shared" si="1"/>
      </c>
      <c r="I39" s="56">
        <f t="shared" si="2"/>
      </c>
      <c r="J39" s="33"/>
    </row>
    <row r="40" spans="1:10" ht="12.75">
      <c r="A40" s="39">
        <f ca="1" t="shared" si="0"/>
      </c>
      <c r="B40" s="27"/>
      <c r="C40" s="27"/>
      <c r="D40" s="85"/>
      <c r="E40" s="28"/>
      <c r="F40" s="86"/>
      <c r="G40" s="86"/>
      <c r="H40" s="52">
        <f t="shared" si="1"/>
      </c>
      <c r="I40" s="56">
        <f t="shared" si="2"/>
      </c>
      <c r="J40" s="33"/>
    </row>
    <row r="41" spans="1:10" ht="12.75">
      <c r="A41" s="39">
        <f ca="1" t="shared" si="0"/>
      </c>
      <c r="B41" s="27"/>
      <c r="C41" s="27"/>
      <c r="D41" s="85"/>
      <c r="E41" s="28"/>
      <c r="F41" s="86"/>
      <c r="G41" s="86"/>
      <c r="H41" s="52">
        <f t="shared" si="1"/>
      </c>
      <c r="I41" s="56">
        <f t="shared" si="2"/>
      </c>
      <c r="J41" s="33"/>
    </row>
    <row r="42" spans="1:10" ht="12.75">
      <c r="A42" s="39">
        <f ca="1" t="shared" si="0"/>
      </c>
      <c r="B42" s="27"/>
      <c r="C42" s="27"/>
      <c r="D42" s="85"/>
      <c r="E42" s="28"/>
      <c r="F42" s="86"/>
      <c r="G42" s="86"/>
      <c r="H42" s="52">
        <f t="shared" si="1"/>
      </c>
      <c r="I42" s="56">
        <f t="shared" si="2"/>
      </c>
      <c r="J42" s="33"/>
    </row>
    <row r="43" spans="1:10" ht="12.75">
      <c r="A43" s="39">
        <f ca="1" t="shared" si="0"/>
      </c>
      <c r="B43" s="27"/>
      <c r="C43" s="27"/>
      <c r="D43" s="85"/>
      <c r="E43" s="28"/>
      <c r="F43" s="86"/>
      <c r="G43" s="86"/>
      <c r="H43" s="52">
        <f t="shared" si="1"/>
      </c>
      <c r="I43" s="56">
        <f t="shared" si="2"/>
      </c>
      <c r="J43" s="33"/>
    </row>
    <row r="44" spans="1:10" ht="12.75">
      <c r="A44" s="39">
        <f ca="1" t="shared" si="0"/>
      </c>
      <c r="B44" s="27"/>
      <c r="C44" s="27"/>
      <c r="D44" s="85"/>
      <c r="E44" s="28"/>
      <c r="F44" s="86"/>
      <c r="G44" s="86"/>
      <c r="H44" s="52">
        <f t="shared" si="1"/>
      </c>
      <c r="I44" s="56">
        <f t="shared" si="2"/>
      </c>
      <c r="J44" s="33"/>
    </row>
    <row r="45" spans="1:10" ht="12.75">
      <c r="A45" s="39">
        <f ca="1" t="shared" si="0"/>
      </c>
      <c r="B45" s="27"/>
      <c r="C45" s="27"/>
      <c r="D45" s="85"/>
      <c r="E45" s="28"/>
      <c r="F45" s="86"/>
      <c r="G45" s="86"/>
      <c r="H45" s="52">
        <f t="shared" si="1"/>
      </c>
      <c r="I45" s="56">
        <f t="shared" si="2"/>
      </c>
      <c r="J45" s="33"/>
    </row>
    <row r="46" spans="1:10" ht="12.75">
      <c r="A46" s="39">
        <f ca="1" t="shared" si="0"/>
      </c>
      <c r="B46" s="27"/>
      <c r="C46" s="27"/>
      <c r="D46" s="85"/>
      <c r="E46" s="28"/>
      <c r="F46" s="86"/>
      <c r="G46" s="86"/>
      <c r="H46" s="52">
        <f t="shared" si="1"/>
      </c>
      <c r="I46" s="56">
        <f t="shared" si="2"/>
      </c>
      <c r="J46" s="33"/>
    </row>
    <row r="47" spans="1:10" ht="12.75">
      <c r="A47" s="39">
        <f ca="1" t="shared" si="0"/>
      </c>
      <c r="B47" s="27"/>
      <c r="C47" s="27"/>
      <c r="D47" s="85"/>
      <c r="E47" s="28"/>
      <c r="F47" s="86"/>
      <c r="G47" s="86"/>
      <c r="H47" s="52">
        <f t="shared" si="1"/>
      </c>
      <c r="I47" s="56">
        <f t="shared" si="2"/>
      </c>
      <c r="J47" s="33"/>
    </row>
    <row r="48" spans="1:10" ht="12.75">
      <c r="A48" s="39">
        <f ca="1" t="shared" si="0"/>
      </c>
      <c r="B48" s="27"/>
      <c r="C48" s="27"/>
      <c r="D48" s="85"/>
      <c r="E48" s="28"/>
      <c r="F48" s="86"/>
      <c r="G48" s="86"/>
      <c r="H48" s="52">
        <f t="shared" si="1"/>
      </c>
      <c r="I48" s="56">
        <f t="shared" si="2"/>
      </c>
      <c r="J48" s="33"/>
    </row>
    <row r="49" spans="1:10" ht="12.75">
      <c r="A49" s="39">
        <f ca="1" t="shared" si="0"/>
      </c>
      <c r="B49" s="27"/>
      <c r="C49" s="27"/>
      <c r="D49" s="85"/>
      <c r="E49" s="28"/>
      <c r="F49" s="86"/>
      <c r="G49" s="86"/>
      <c r="H49" s="52">
        <f t="shared" si="1"/>
      </c>
      <c r="I49" s="56">
        <f t="shared" si="2"/>
      </c>
      <c r="J49" s="33"/>
    </row>
    <row r="50" spans="1:10" ht="12.75">
      <c r="A50" s="39">
        <f ca="1" t="shared" si="0"/>
      </c>
      <c r="B50" s="27"/>
      <c r="C50" s="27"/>
      <c r="D50" s="85"/>
      <c r="E50" s="28"/>
      <c r="F50" s="86"/>
      <c r="G50" s="86"/>
      <c r="H50" s="52">
        <f t="shared" si="1"/>
      </c>
      <c r="I50" s="56">
        <f t="shared" si="2"/>
      </c>
      <c r="J50" s="33"/>
    </row>
    <row r="51" spans="1:10" ht="12.75">
      <c r="A51" s="39">
        <f ca="1" t="shared" si="0"/>
      </c>
      <c r="B51" s="27"/>
      <c r="C51" s="27"/>
      <c r="D51" s="85"/>
      <c r="E51" s="28"/>
      <c r="F51" s="86"/>
      <c r="G51" s="86"/>
      <c r="H51" s="52">
        <f t="shared" si="1"/>
      </c>
      <c r="I51" s="56">
        <f t="shared" si="2"/>
      </c>
      <c r="J51" s="33"/>
    </row>
    <row r="52" spans="1:10" ht="12.75">
      <c r="A52" s="39">
        <f ca="1" t="shared" si="0"/>
      </c>
      <c r="B52" s="27"/>
      <c r="C52" s="27"/>
      <c r="D52" s="85"/>
      <c r="E52" s="28"/>
      <c r="F52" s="86"/>
      <c r="G52" s="86"/>
      <c r="H52" s="52">
        <f t="shared" si="1"/>
      </c>
      <c r="I52" s="56">
        <f t="shared" si="2"/>
      </c>
      <c r="J52" s="33"/>
    </row>
    <row r="53" spans="1:10" ht="12.75">
      <c r="A53" s="39">
        <f ca="1" t="shared" si="0"/>
      </c>
      <c r="B53" s="27"/>
      <c r="C53" s="27"/>
      <c r="D53" s="85"/>
      <c r="E53" s="28"/>
      <c r="F53" s="86"/>
      <c r="G53" s="86"/>
      <c r="H53" s="52">
        <f t="shared" si="1"/>
      </c>
      <c r="I53" s="56">
        <f aca="true" t="shared" si="3" ref="I53:I69">IF(E53&lt;&gt;"","P","")</f>
      </c>
      <c r="J53" s="33"/>
    </row>
    <row r="54" spans="1:10" ht="12.75">
      <c r="A54" s="39">
        <f ca="1" t="shared" si="0"/>
      </c>
      <c r="B54" s="27"/>
      <c r="C54" s="27"/>
      <c r="D54" s="85"/>
      <c r="E54" s="28"/>
      <c r="F54" s="86"/>
      <c r="G54" s="86"/>
      <c r="H54" s="52">
        <f t="shared" si="1"/>
      </c>
      <c r="I54" s="56">
        <f t="shared" si="3"/>
      </c>
      <c r="J54" s="33"/>
    </row>
    <row r="55" spans="1:10" ht="12.75">
      <c r="A55" s="39">
        <f ca="1" t="shared" si="0"/>
      </c>
      <c r="B55" s="27"/>
      <c r="C55" s="27"/>
      <c r="D55" s="85"/>
      <c r="E55" s="28"/>
      <c r="F55" s="86"/>
      <c r="G55" s="86"/>
      <c r="H55" s="52">
        <f t="shared" si="1"/>
      </c>
      <c r="I55" s="56">
        <f t="shared" si="3"/>
      </c>
      <c r="J55" s="33"/>
    </row>
    <row r="56" spans="1:10" ht="12.75">
      <c r="A56" s="39">
        <f ca="1" t="shared" si="0"/>
      </c>
      <c r="B56" s="27"/>
      <c r="C56" s="27"/>
      <c r="D56" s="85"/>
      <c r="E56" s="28"/>
      <c r="F56" s="86"/>
      <c r="G56" s="86"/>
      <c r="H56" s="52">
        <f t="shared" si="1"/>
      </c>
      <c r="I56" s="56">
        <f t="shared" si="3"/>
      </c>
      <c r="J56" s="33"/>
    </row>
    <row r="57" spans="1:10" ht="12.75">
      <c r="A57" s="39">
        <f ca="1" t="shared" si="0"/>
      </c>
      <c r="B57" s="27"/>
      <c r="C57" s="27"/>
      <c r="D57" s="85"/>
      <c r="E57" s="28"/>
      <c r="F57" s="86"/>
      <c r="G57" s="86"/>
      <c r="H57" s="52">
        <f t="shared" si="1"/>
      </c>
      <c r="I57" s="56">
        <f t="shared" si="3"/>
      </c>
      <c r="J57" s="33"/>
    </row>
    <row r="58" spans="1:10" ht="12.75">
      <c r="A58" s="39">
        <f ca="1" t="shared" si="0"/>
      </c>
      <c r="B58" s="27"/>
      <c r="C58" s="27"/>
      <c r="D58" s="85"/>
      <c r="E58" s="28"/>
      <c r="F58" s="86"/>
      <c r="G58" s="86"/>
      <c r="H58" s="52">
        <f t="shared" si="1"/>
      </c>
      <c r="I58" s="56">
        <f t="shared" si="3"/>
      </c>
      <c r="J58" s="33"/>
    </row>
    <row r="59" spans="1:10" ht="12.75">
      <c r="A59" s="39">
        <f ca="1" t="shared" si="0"/>
      </c>
      <c r="B59" s="27"/>
      <c r="C59" s="27"/>
      <c r="D59" s="85"/>
      <c r="E59" s="28"/>
      <c r="F59" s="86"/>
      <c r="G59" s="86"/>
      <c r="H59" s="52">
        <f t="shared" si="1"/>
      </c>
      <c r="I59" s="56">
        <f t="shared" si="3"/>
      </c>
      <c r="J59" s="33"/>
    </row>
    <row r="60" spans="1:10" ht="12.75">
      <c r="A60" s="39">
        <f ca="1" t="shared" si="0"/>
      </c>
      <c r="B60" s="27"/>
      <c r="C60" s="27"/>
      <c r="D60" s="85"/>
      <c r="E60" s="28"/>
      <c r="F60" s="86"/>
      <c r="G60" s="86"/>
      <c r="H60" s="52">
        <f t="shared" si="1"/>
      </c>
      <c r="I60" s="56">
        <f t="shared" si="3"/>
      </c>
      <c r="J60" s="33"/>
    </row>
    <row r="61" spans="1:10" ht="12.75">
      <c r="A61" s="39">
        <f ca="1" t="shared" si="0"/>
      </c>
      <c r="B61" s="27"/>
      <c r="C61" s="27"/>
      <c r="D61" s="85"/>
      <c r="E61" s="28"/>
      <c r="F61" s="86"/>
      <c r="G61" s="86"/>
      <c r="H61" s="52">
        <f t="shared" si="1"/>
      </c>
      <c r="I61" s="56">
        <f t="shared" si="3"/>
      </c>
      <c r="J61" s="33"/>
    </row>
    <row r="62" spans="1:10" ht="12.75">
      <c r="A62" s="39">
        <f ca="1" t="shared" si="0"/>
      </c>
      <c r="B62" s="27"/>
      <c r="C62" s="27"/>
      <c r="D62" s="85"/>
      <c r="E62" s="28"/>
      <c r="F62" s="86"/>
      <c r="G62" s="86"/>
      <c r="H62" s="52">
        <f t="shared" si="1"/>
      </c>
      <c r="I62" s="56">
        <f t="shared" si="3"/>
      </c>
      <c r="J62" s="33"/>
    </row>
    <row r="63" spans="1:10" ht="12.75">
      <c r="A63" s="39">
        <f ca="1" t="shared" si="0"/>
      </c>
      <c r="B63" s="27"/>
      <c r="C63" s="27"/>
      <c r="D63" s="85"/>
      <c r="E63" s="28"/>
      <c r="F63" s="86"/>
      <c r="G63" s="86"/>
      <c r="H63" s="52">
        <f t="shared" si="1"/>
      </c>
      <c r="I63" s="56">
        <f t="shared" si="3"/>
      </c>
      <c r="J63" s="33"/>
    </row>
    <row r="64" spans="1:10" ht="12.75">
      <c r="A64" s="39">
        <f ca="1" t="shared" si="0"/>
      </c>
      <c r="B64" s="27"/>
      <c r="C64" s="27"/>
      <c r="D64" s="85"/>
      <c r="E64" s="28"/>
      <c r="F64" s="86"/>
      <c r="G64" s="86"/>
      <c r="H64" s="52">
        <f t="shared" si="1"/>
      </c>
      <c r="I64" s="56">
        <f t="shared" si="3"/>
      </c>
      <c r="J64" s="33"/>
    </row>
    <row r="65" spans="1:10" ht="12.75">
      <c r="A65" s="39">
        <f ca="1" t="shared" si="0"/>
      </c>
      <c r="B65" s="27"/>
      <c r="C65" s="27"/>
      <c r="D65" s="85"/>
      <c r="E65" s="28"/>
      <c r="F65" s="86"/>
      <c r="G65" s="86"/>
      <c r="H65" s="52">
        <f t="shared" si="1"/>
      </c>
      <c r="I65" s="56">
        <f t="shared" si="3"/>
      </c>
      <c r="J65" s="33"/>
    </row>
    <row r="66" spans="1:10" ht="12.75">
      <c r="A66" s="39">
        <f ca="1" t="shared" si="0"/>
      </c>
      <c r="B66" s="27"/>
      <c r="C66" s="27"/>
      <c r="D66" s="85"/>
      <c r="E66" s="28"/>
      <c r="F66" s="86"/>
      <c r="G66" s="86"/>
      <c r="H66" s="52">
        <f t="shared" si="1"/>
      </c>
      <c r="I66" s="56">
        <f t="shared" si="3"/>
      </c>
      <c r="J66" s="33"/>
    </row>
    <row r="67" spans="1:10" ht="12.75">
      <c r="A67" s="39">
        <f ca="1" t="shared" si="0"/>
      </c>
      <c r="B67" s="27"/>
      <c r="C67" s="27"/>
      <c r="D67" s="85"/>
      <c r="E67" s="28"/>
      <c r="F67" s="86"/>
      <c r="G67" s="86"/>
      <c r="H67" s="52">
        <f t="shared" si="1"/>
      </c>
      <c r="I67" s="56">
        <f t="shared" si="3"/>
      </c>
      <c r="J67" s="33"/>
    </row>
    <row r="68" spans="1:10" ht="12.75">
      <c r="A68" s="39">
        <f ca="1" t="shared" si="0"/>
      </c>
      <c r="B68" s="27"/>
      <c r="C68" s="27"/>
      <c r="D68" s="85"/>
      <c r="E68" s="28"/>
      <c r="F68" s="86"/>
      <c r="G68" s="86"/>
      <c r="H68" s="52">
        <f t="shared" si="1"/>
      </c>
      <c r="I68" s="56">
        <f t="shared" si="3"/>
      </c>
      <c r="J68" s="33"/>
    </row>
    <row r="69" spans="1:10" ht="12.75">
      <c r="A69" s="39">
        <f ca="1" t="shared" si="0"/>
      </c>
      <c r="B69" s="27"/>
      <c r="C69" s="27"/>
      <c r="D69" s="85"/>
      <c r="E69" s="28"/>
      <c r="F69" s="86"/>
      <c r="G69" s="86"/>
      <c r="H69" s="52">
        <f t="shared" si="1"/>
      </c>
      <c r="I69" s="56">
        <f t="shared" si="3"/>
      </c>
      <c r="J69" s="33"/>
    </row>
    <row r="70" spans="1:10" ht="12.75">
      <c r="A70" s="39">
        <f ca="1" t="shared" si="0"/>
      </c>
      <c r="B70" s="27"/>
      <c r="C70" s="27"/>
      <c r="D70" s="85"/>
      <c r="E70" s="28"/>
      <c r="F70" s="86"/>
      <c r="G70" s="86"/>
      <c r="H70" s="52">
        <f t="shared" si="1"/>
      </c>
      <c r="I70" s="56">
        <f aca="true" t="shared" si="4" ref="I70:I89">IF(E70&lt;&gt;"","P","")</f>
      </c>
      <c r="J70" s="33"/>
    </row>
    <row r="71" spans="1:10" ht="12.75">
      <c r="A71" s="39">
        <f ca="1" t="shared" si="0"/>
      </c>
      <c r="B71" s="27"/>
      <c r="C71" s="27"/>
      <c r="D71" s="85"/>
      <c r="E71" s="28"/>
      <c r="F71" s="86"/>
      <c r="G71" s="86"/>
      <c r="H71" s="52">
        <f t="shared" si="1"/>
      </c>
      <c r="I71" s="56">
        <f t="shared" si="4"/>
      </c>
      <c r="J71" s="33"/>
    </row>
    <row r="72" spans="1:10" ht="12.75">
      <c r="A72" s="39">
        <f ca="1" t="shared" si="0"/>
      </c>
      <c r="B72" s="27"/>
      <c r="C72" s="27"/>
      <c r="D72" s="85"/>
      <c r="E72" s="28"/>
      <c r="F72" s="86"/>
      <c r="G72" s="86"/>
      <c r="H72" s="52">
        <f t="shared" si="1"/>
      </c>
      <c r="I72" s="56">
        <f t="shared" si="4"/>
      </c>
      <c r="J72" s="33"/>
    </row>
    <row r="73" spans="1:10" ht="12.75">
      <c r="A73" s="39">
        <f ca="1" t="shared" si="0"/>
      </c>
      <c r="B73" s="27"/>
      <c r="C73" s="27"/>
      <c r="D73" s="85"/>
      <c r="E73" s="28"/>
      <c r="F73" s="86"/>
      <c r="G73" s="86"/>
      <c r="H73" s="52">
        <f t="shared" si="1"/>
      </c>
      <c r="I73" s="56">
        <f t="shared" si="4"/>
      </c>
      <c r="J73" s="33"/>
    </row>
    <row r="74" spans="1:10" ht="12.75">
      <c r="A74" s="39">
        <f ca="1" t="shared" si="0"/>
      </c>
      <c r="B74" s="27"/>
      <c r="C74" s="27"/>
      <c r="D74" s="85"/>
      <c r="E74" s="28"/>
      <c r="F74" s="86"/>
      <c r="G74" s="86"/>
      <c r="H74" s="52">
        <f t="shared" si="1"/>
      </c>
      <c r="I74" s="56">
        <f t="shared" si="4"/>
      </c>
      <c r="J74" s="33"/>
    </row>
    <row r="75" spans="1:10" ht="12.75">
      <c r="A75" s="39">
        <f ca="1" t="shared" si="0"/>
      </c>
      <c r="B75" s="27"/>
      <c r="C75" s="27"/>
      <c r="D75" s="85"/>
      <c r="E75" s="28"/>
      <c r="F75" s="86"/>
      <c r="G75" s="86"/>
      <c r="H75" s="52">
        <f t="shared" si="1"/>
      </c>
      <c r="I75" s="56">
        <f t="shared" si="4"/>
      </c>
      <c r="J75" s="33"/>
    </row>
    <row r="76" spans="1:10" ht="12.75">
      <c r="A76" s="39">
        <f ca="1" t="shared" si="0"/>
      </c>
      <c r="B76" s="27"/>
      <c r="C76" s="27"/>
      <c r="D76" s="85"/>
      <c r="E76" s="28"/>
      <c r="F76" s="86"/>
      <c r="G76" s="86"/>
      <c r="H76" s="52">
        <f t="shared" si="1"/>
      </c>
      <c r="I76" s="56">
        <f t="shared" si="4"/>
      </c>
      <c r="J76" s="33"/>
    </row>
    <row r="77" spans="1:10" ht="12.75">
      <c r="A77" s="39">
        <f ca="1" t="shared" si="0"/>
      </c>
      <c r="B77" s="27"/>
      <c r="C77" s="27"/>
      <c r="D77" s="85"/>
      <c r="E77" s="28"/>
      <c r="F77" s="86"/>
      <c r="G77" s="86"/>
      <c r="H77" s="52">
        <f t="shared" si="1"/>
      </c>
      <c r="I77" s="56">
        <f t="shared" si="4"/>
      </c>
      <c r="J77" s="33"/>
    </row>
    <row r="78" spans="1:10" ht="12.75">
      <c r="A78" s="39">
        <f ca="1" t="shared" si="0"/>
      </c>
      <c r="B78" s="27"/>
      <c r="C78" s="27"/>
      <c r="D78" s="85"/>
      <c r="E78" s="28"/>
      <c r="F78" s="86"/>
      <c r="G78" s="86"/>
      <c r="H78" s="52">
        <f t="shared" si="1"/>
      </c>
      <c r="I78" s="56">
        <f t="shared" si="4"/>
      </c>
      <c r="J78" s="33"/>
    </row>
    <row r="79" spans="1:10" ht="12.75">
      <c r="A79" s="39">
        <f ca="1" t="shared" si="0"/>
      </c>
      <c r="B79" s="27"/>
      <c r="C79" s="27"/>
      <c r="D79" s="85"/>
      <c r="E79" s="28"/>
      <c r="F79" s="86"/>
      <c r="G79" s="86"/>
      <c r="H79" s="52">
        <f t="shared" si="1"/>
      </c>
      <c r="I79" s="56">
        <f t="shared" si="4"/>
      </c>
      <c r="J79" s="33"/>
    </row>
    <row r="80" spans="1:10" ht="12.75">
      <c r="A80" s="39">
        <f ca="1" t="shared" si="0"/>
      </c>
      <c r="B80" s="27"/>
      <c r="C80" s="27"/>
      <c r="D80" s="85"/>
      <c r="E80" s="28"/>
      <c r="F80" s="86"/>
      <c r="G80" s="86"/>
      <c r="H80" s="52">
        <f t="shared" si="1"/>
      </c>
      <c r="I80" s="56">
        <f t="shared" si="4"/>
      </c>
      <c r="J80" s="33"/>
    </row>
    <row r="81" spans="1:10" ht="12.75">
      <c r="A81" s="39">
        <f ca="1" t="shared" si="0"/>
      </c>
      <c r="B81" s="27"/>
      <c r="C81" s="27"/>
      <c r="D81" s="85"/>
      <c r="E81" s="28"/>
      <c r="F81" s="86"/>
      <c r="G81" s="86"/>
      <c r="H81" s="52">
        <f t="shared" si="1"/>
      </c>
      <c r="I81" s="56">
        <f t="shared" si="4"/>
      </c>
      <c r="J81" s="33"/>
    </row>
    <row r="82" spans="1:10" ht="12.75">
      <c r="A82" s="39">
        <f aca="true" ca="1" t="shared" si="5" ref="A82:A145">+IF(NOT(ISBLANK(INDIRECT("e"&amp;ROW()))),MAX(INDIRECT("a$16:A"&amp;ROW()-1))+1,"")</f>
      </c>
      <c r="B82" s="27"/>
      <c r="C82" s="27"/>
      <c r="D82" s="85"/>
      <c r="E82" s="28"/>
      <c r="F82" s="86"/>
      <c r="G82" s="86"/>
      <c r="H82" s="52">
        <f aca="true" t="shared" si="6" ref="H82:H145">+IF(AND(F82="",G82=""),"",ROUND(F82*G82,2))</f>
      </c>
      <c r="I82" s="56">
        <f t="shared" si="4"/>
      </c>
      <c r="J82" s="33"/>
    </row>
    <row r="83" spans="1:10" ht="12.75">
      <c r="A83" s="39">
        <f ca="1" t="shared" si="5"/>
      </c>
      <c r="B83" s="27"/>
      <c r="C83" s="27"/>
      <c r="D83" s="85"/>
      <c r="E83" s="28"/>
      <c r="F83" s="86"/>
      <c r="G83" s="86"/>
      <c r="H83" s="52">
        <f t="shared" si="6"/>
      </c>
      <c r="I83" s="56">
        <f t="shared" si="4"/>
      </c>
      <c r="J83" s="33"/>
    </row>
    <row r="84" spans="1:10" ht="12.75">
      <c r="A84" s="39">
        <f ca="1" t="shared" si="5"/>
      </c>
      <c r="B84" s="27"/>
      <c r="C84" s="27"/>
      <c r="D84" s="85"/>
      <c r="E84" s="28"/>
      <c r="F84" s="86"/>
      <c r="G84" s="86"/>
      <c r="H84" s="52">
        <f t="shared" si="6"/>
      </c>
      <c r="I84" s="56">
        <f t="shared" si="4"/>
      </c>
      <c r="J84" s="33"/>
    </row>
    <row r="85" spans="1:10" ht="12.75">
      <c r="A85" s="39">
        <f ca="1" t="shared" si="5"/>
      </c>
      <c r="B85" s="27"/>
      <c r="C85" s="27"/>
      <c r="D85" s="85"/>
      <c r="E85" s="28"/>
      <c r="F85" s="86"/>
      <c r="G85" s="86"/>
      <c r="H85" s="52">
        <f t="shared" si="6"/>
      </c>
      <c r="I85" s="56">
        <f t="shared" si="4"/>
      </c>
      <c r="J85" s="33"/>
    </row>
    <row r="86" spans="1:10" ht="12.75">
      <c r="A86" s="39">
        <f ca="1" t="shared" si="5"/>
      </c>
      <c r="B86" s="27"/>
      <c r="C86" s="27"/>
      <c r="D86" s="85"/>
      <c r="E86" s="28"/>
      <c r="F86" s="86"/>
      <c r="G86" s="86"/>
      <c r="H86" s="52">
        <f t="shared" si="6"/>
      </c>
      <c r="I86" s="56">
        <f t="shared" si="4"/>
      </c>
      <c r="J86" s="33"/>
    </row>
    <row r="87" spans="1:10" ht="12.75">
      <c r="A87" s="39">
        <f ca="1" t="shared" si="5"/>
      </c>
      <c r="B87" s="27"/>
      <c r="C87" s="27"/>
      <c r="D87" s="85"/>
      <c r="E87" s="28"/>
      <c r="F87" s="86"/>
      <c r="G87" s="86"/>
      <c r="H87" s="52">
        <f t="shared" si="6"/>
      </c>
      <c r="I87" s="56">
        <f t="shared" si="4"/>
      </c>
      <c r="J87" s="33"/>
    </row>
    <row r="88" spans="1:10" ht="12.75">
      <c r="A88" s="39">
        <f ca="1" t="shared" si="5"/>
      </c>
      <c r="B88" s="27"/>
      <c r="C88" s="27"/>
      <c r="D88" s="85"/>
      <c r="E88" s="28"/>
      <c r="F88" s="86"/>
      <c r="G88" s="86"/>
      <c r="H88" s="52">
        <f t="shared" si="6"/>
      </c>
      <c r="I88" s="56">
        <f t="shared" si="4"/>
      </c>
      <c r="J88" s="33"/>
    </row>
    <row r="89" spans="1:10" ht="12.75">
      <c r="A89" s="39">
        <f ca="1" t="shared" si="5"/>
      </c>
      <c r="B89" s="27"/>
      <c r="C89" s="27"/>
      <c r="D89" s="85"/>
      <c r="E89" s="28"/>
      <c r="F89" s="86"/>
      <c r="G89" s="86"/>
      <c r="H89" s="52">
        <f t="shared" si="6"/>
      </c>
      <c r="I89" s="56">
        <f t="shared" si="4"/>
      </c>
      <c r="J89" s="33"/>
    </row>
    <row r="90" spans="1:10" ht="12.75">
      <c r="A90" s="39">
        <f ca="1" t="shared" si="5"/>
      </c>
      <c r="B90" s="27"/>
      <c r="C90" s="27"/>
      <c r="D90" s="85"/>
      <c r="E90" s="28"/>
      <c r="F90" s="86"/>
      <c r="G90" s="86"/>
      <c r="H90" s="52">
        <f t="shared" si="6"/>
      </c>
      <c r="I90" s="56">
        <f aca="true" t="shared" si="7" ref="I90:I153">IF(E90&lt;&gt;"","P","")</f>
      </c>
      <c r="J90" s="33"/>
    </row>
    <row r="91" spans="1:10" ht="12.75">
      <c r="A91" s="39">
        <f ca="1" t="shared" si="5"/>
      </c>
      <c r="B91" s="27"/>
      <c r="C91" s="27"/>
      <c r="D91" s="85"/>
      <c r="E91" s="28"/>
      <c r="F91" s="86"/>
      <c r="G91" s="86"/>
      <c r="H91" s="52">
        <f t="shared" si="6"/>
      </c>
      <c r="I91" s="56">
        <f t="shared" si="7"/>
      </c>
      <c r="J91" s="33"/>
    </row>
    <row r="92" spans="1:10" ht="12.75">
      <c r="A92" s="39">
        <f ca="1" t="shared" si="5"/>
      </c>
      <c r="B92" s="27"/>
      <c r="C92" s="27"/>
      <c r="D92" s="85"/>
      <c r="E92" s="28"/>
      <c r="F92" s="86"/>
      <c r="G92" s="86"/>
      <c r="H92" s="52">
        <f t="shared" si="6"/>
      </c>
      <c r="I92" s="56">
        <f t="shared" si="7"/>
      </c>
      <c r="J92" s="33"/>
    </row>
    <row r="93" spans="1:10" ht="12.75">
      <c r="A93" s="39">
        <f ca="1" t="shared" si="5"/>
      </c>
      <c r="B93" s="27"/>
      <c r="C93" s="27"/>
      <c r="D93" s="85"/>
      <c r="E93" s="28"/>
      <c r="F93" s="86"/>
      <c r="G93" s="86"/>
      <c r="H93" s="52">
        <f t="shared" si="6"/>
      </c>
      <c r="I93" s="56">
        <f t="shared" si="7"/>
      </c>
      <c r="J93" s="33"/>
    </row>
    <row r="94" spans="1:10" ht="12.75">
      <c r="A94" s="39">
        <f ca="1" t="shared" si="5"/>
      </c>
      <c r="B94" s="27"/>
      <c r="C94" s="27"/>
      <c r="D94" s="85"/>
      <c r="E94" s="28"/>
      <c r="F94" s="86"/>
      <c r="G94" s="86"/>
      <c r="H94" s="52">
        <f t="shared" si="6"/>
      </c>
      <c r="I94" s="56">
        <f t="shared" si="7"/>
      </c>
      <c r="J94" s="33"/>
    </row>
    <row r="95" spans="1:10" ht="12.75">
      <c r="A95" s="39">
        <f ca="1" t="shared" si="5"/>
      </c>
      <c r="B95" s="27"/>
      <c r="C95" s="27"/>
      <c r="D95" s="85"/>
      <c r="E95" s="28"/>
      <c r="F95" s="86"/>
      <c r="G95" s="86"/>
      <c r="H95" s="52">
        <f t="shared" si="6"/>
      </c>
      <c r="I95" s="56">
        <f t="shared" si="7"/>
      </c>
      <c r="J95" s="33"/>
    </row>
    <row r="96" spans="1:10" ht="12.75">
      <c r="A96" s="39">
        <f ca="1" t="shared" si="5"/>
      </c>
      <c r="B96" s="27"/>
      <c r="C96" s="27"/>
      <c r="D96" s="85"/>
      <c r="E96" s="28"/>
      <c r="F96" s="86"/>
      <c r="G96" s="86"/>
      <c r="H96" s="52">
        <f t="shared" si="6"/>
      </c>
      <c r="I96" s="56">
        <f t="shared" si="7"/>
      </c>
      <c r="J96" s="33"/>
    </row>
    <row r="97" spans="1:10" ht="12.75">
      <c r="A97" s="39">
        <f ca="1" t="shared" si="5"/>
      </c>
      <c r="B97" s="27"/>
      <c r="C97" s="27"/>
      <c r="D97" s="85"/>
      <c r="E97" s="28"/>
      <c r="F97" s="86"/>
      <c r="G97" s="86"/>
      <c r="H97" s="52">
        <f t="shared" si="6"/>
      </c>
      <c r="I97" s="56">
        <f t="shared" si="7"/>
      </c>
      <c r="J97" s="33"/>
    </row>
    <row r="98" spans="1:10" ht="12.75">
      <c r="A98" s="39">
        <f ca="1" t="shared" si="5"/>
      </c>
      <c r="B98" s="27"/>
      <c r="C98" s="27"/>
      <c r="D98" s="85"/>
      <c r="E98" s="28"/>
      <c r="F98" s="86"/>
      <c r="G98" s="86"/>
      <c r="H98" s="52">
        <f t="shared" si="6"/>
      </c>
      <c r="I98" s="56">
        <f t="shared" si="7"/>
      </c>
      <c r="J98" s="33"/>
    </row>
    <row r="99" spans="1:10" ht="12.75">
      <c r="A99" s="39">
        <f ca="1" t="shared" si="5"/>
      </c>
      <c r="B99" s="27"/>
      <c r="C99" s="27"/>
      <c r="D99" s="85"/>
      <c r="E99" s="28"/>
      <c r="F99" s="86"/>
      <c r="G99" s="86"/>
      <c r="H99" s="52">
        <f t="shared" si="6"/>
      </c>
      <c r="I99" s="56">
        <f t="shared" si="7"/>
      </c>
      <c r="J99" s="33"/>
    </row>
    <row r="100" spans="1:10" ht="12.75">
      <c r="A100" s="39">
        <f ca="1" t="shared" si="5"/>
      </c>
      <c r="B100" s="27"/>
      <c r="C100" s="27"/>
      <c r="D100" s="85"/>
      <c r="E100" s="28"/>
      <c r="F100" s="86"/>
      <c r="G100" s="86"/>
      <c r="H100" s="52">
        <f t="shared" si="6"/>
      </c>
      <c r="I100" s="56">
        <f t="shared" si="7"/>
      </c>
      <c r="J100" s="33"/>
    </row>
    <row r="101" spans="1:10" ht="12.75">
      <c r="A101" s="39">
        <f ca="1" t="shared" si="5"/>
      </c>
      <c r="B101" s="27"/>
      <c r="C101" s="27"/>
      <c r="D101" s="85"/>
      <c r="E101" s="28"/>
      <c r="F101" s="86"/>
      <c r="G101" s="86"/>
      <c r="H101" s="52">
        <f t="shared" si="6"/>
      </c>
      <c r="I101" s="56">
        <f t="shared" si="7"/>
      </c>
      <c r="J101" s="33"/>
    </row>
    <row r="102" spans="1:10" ht="12.75">
      <c r="A102" s="39">
        <f ca="1" t="shared" si="5"/>
      </c>
      <c r="B102" s="27"/>
      <c r="C102" s="27"/>
      <c r="D102" s="85"/>
      <c r="E102" s="28"/>
      <c r="F102" s="86"/>
      <c r="G102" s="86"/>
      <c r="H102" s="52">
        <f t="shared" si="6"/>
      </c>
      <c r="I102" s="56">
        <f t="shared" si="7"/>
      </c>
      <c r="J102" s="33"/>
    </row>
    <row r="103" spans="1:10" ht="12.75">
      <c r="A103" s="39">
        <f ca="1" t="shared" si="5"/>
      </c>
      <c r="B103" s="87"/>
      <c r="C103" s="27"/>
      <c r="D103" s="85"/>
      <c r="E103" s="28"/>
      <c r="F103" s="86"/>
      <c r="G103" s="86"/>
      <c r="H103" s="52">
        <f t="shared" si="6"/>
      </c>
      <c r="I103" s="56">
        <f t="shared" si="7"/>
      </c>
      <c r="J103" s="33"/>
    </row>
    <row r="104" spans="1:10" ht="12.75">
      <c r="A104" s="39">
        <f ca="1" t="shared" si="5"/>
      </c>
      <c r="B104" s="27"/>
      <c r="C104" s="27"/>
      <c r="D104" s="85"/>
      <c r="E104" s="28"/>
      <c r="F104" s="86"/>
      <c r="G104" s="86"/>
      <c r="H104" s="52">
        <f t="shared" si="6"/>
      </c>
      <c r="I104" s="56">
        <f t="shared" si="7"/>
      </c>
      <c r="J104" s="33"/>
    </row>
    <row r="105" spans="1:10" ht="12.75">
      <c r="A105" s="39">
        <f ca="1" t="shared" si="5"/>
      </c>
      <c r="B105" s="27"/>
      <c r="C105" s="27"/>
      <c r="D105" s="85"/>
      <c r="E105" s="28"/>
      <c r="F105" s="86"/>
      <c r="G105" s="86"/>
      <c r="H105" s="52">
        <f t="shared" si="6"/>
      </c>
      <c r="I105" s="56">
        <f t="shared" si="7"/>
      </c>
      <c r="J105" s="33"/>
    </row>
    <row r="106" spans="1:10" ht="12.75">
      <c r="A106" s="39">
        <f ca="1" t="shared" si="5"/>
      </c>
      <c r="B106" s="27"/>
      <c r="C106" s="27"/>
      <c r="D106" s="85"/>
      <c r="E106" s="28"/>
      <c r="F106" s="86"/>
      <c r="G106" s="86"/>
      <c r="H106" s="52">
        <f t="shared" si="6"/>
      </c>
      <c r="I106" s="56">
        <f t="shared" si="7"/>
      </c>
      <c r="J106" s="33"/>
    </row>
    <row r="107" spans="1:10" ht="12.75">
      <c r="A107" s="39">
        <f ca="1" t="shared" si="5"/>
      </c>
      <c r="B107" s="27"/>
      <c r="C107" s="27"/>
      <c r="D107" s="85"/>
      <c r="E107" s="28"/>
      <c r="F107" s="86"/>
      <c r="G107" s="86"/>
      <c r="H107" s="52">
        <f t="shared" si="6"/>
      </c>
      <c r="I107" s="56">
        <f t="shared" si="7"/>
      </c>
      <c r="J107" s="33"/>
    </row>
    <row r="108" spans="1:10" ht="12.75">
      <c r="A108" s="39">
        <f ca="1" t="shared" si="5"/>
      </c>
      <c r="B108" s="27"/>
      <c r="C108" s="27"/>
      <c r="D108" s="85"/>
      <c r="E108" s="28"/>
      <c r="F108" s="86"/>
      <c r="G108" s="86"/>
      <c r="H108" s="52">
        <f t="shared" si="6"/>
      </c>
      <c r="I108" s="56">
        <f t="shared" si="7"/>
      </c>
      <c r="J108" s="33"/>
    </row>
    <row r="109" spans="1:10" ht="12.75">
      <c r="A109" s="39">
        <f ca="1" t="shared" si="5"/>
      </c>
      <c r="B109" s="27"/>
      <c r="C109" s="27"/>
      <c r="D109" s="85"/>
      <c r="E109" s="28"/>
      <c r="F109" s="86"/>
      <c r="G109" s="86"/>
      <c r="H109" s="52">
        <f t="shared" si="6"/>
      </c>
      <c r="I109" s="56">
        <f t="shared" si="7"/>
      </c>
      <c r="J109" s="33"/>
    </row>
    <row r="110" spans="1:10" ht="12.75">
      <c r="A110" s="39">
        <f ca="1" t="shared" si="5"/>
      </c>
      <c r="B110" s="27"/>
      <c r="C110" s="27"/>
      <c r="D110" s="85"/>
      <c r="E110" s="28"/>
      <c r="F110" s="86"/>
      <c r="G110" s="86"/>
      <c r="H110" s="52">
        <f t="shared" si="6"/>
      </c>
      <c r="I110" s="56">
        <f t="shared" si="7"/>
      </c>
      <c r="J110" s="33"/>
    </row>
    <row r="111" spans="1:10" ht="12.75">
      <c r="A111" s="39">
        <f ca="1" t="shared" si="5"/>
      </c>
      <c r="B111" s="27"/>
      <c r="C111" s="27"/>
      <c r="D111" s="85"/>
      <c r="E111" s="28"/>
      <c r="F111" s="86"/>
      <c r="G111" s="86"/>
      <c r="H111" s="52">
        <f t="shared" si="6"/>
      </c>
      <c r="I111" s="56">
        <f t="shared" si="7"/>
      </c>
      <c r="J111" s="33"/>
    </row>
    <row r="112" spans="1:10" ht="12.75">
      <c r="A112" s="39">
        <f ca="1" t="shared" si="5"/>
      </c>
      <c r="B112" s="27"/>
      <c r="C112" s="27"/>
      <c r="D112" s="85"/>
      <c r="E112" s="28"/>
      <c r="F112" s="86"/>
      <c r="G112" s="86"/>
      <c r="H112" s="52">
        <f t="shared" si="6"/>
      </c>
      <c r="I112" s="56">
        <f t="shared" si="7"/>
      </c>
      <c r="J112" s="33"/>
    </row>
    <row r="113" spans="1:10" ht="12.75">
      <c r="A113" s="39">
        <f ca="1" t="shared" si="5"/>
      </c>
      <c r="B113" s="27"/>
      <c r="C113" s="27"/>
      <c r="D113" s="85"/>
      <c r="E113" s="28"/>
      <c r="F113" s="86"/>
      <c r="G113" s="86"/>
      <c r="H113" s="52">
        <f t="shared" si="6"/>
      </c>
      <c r="I113" s="56">
        <f t="shared" si="7"/>
      </c>
      <c r="J113" s="33"/>
    </row>
    <row r="114" spans="1:10" ht="12.75">
      <c r="A114" s="39">
        <f ca="1" t="shared" si="5"/>
      </c>
      <c r="B114" s="27"/>
      <c r="C114" s="27"/>
      <c r="D114" s="85"/>
      <c r="E114" s="28"/>
      <c r="F114" s="86"/>
      <c r="G114" s="86"/>
      <c r="H114" s="52">
        <f t="shared" si="6"/>
      </c>
      <c r="I114" s="56">
        <f t="shared" si="7"/>
      </c>
      <c r="J114" s="33"/>
    </row>
    <row r="115" spans="1:10" ht="12.75">
      <c r="A115" s="39">
        <f ca="1" t="shared" si="5"/>
      </c>
      <c r="B115" s="27"/>
      <c r="C115" s="27"/>
      <c r="D115" s="85"/>
      <c r="E115" s="28"/>
      <c r="F115" s="86"/>
      <c r="G115" s="86"/>
      <c r="H115" s="52">
        <f t="shared" si="6"/>
      </c>
      <c r="I115" s="56">
        <f t="shared" si="7"/>
      </c>
      <c r="J115" s="33"/>
    </row>
    <row r="116" spans="1:10" ht="12.75">
      <c r="A116" s="39">
        <f ca="1" t="shared" si="5"/>
      </c>
      <c r="B116" s="27"/>
      <c r="C116" s="27"/>
      <c r="D116" s="85"/>
      <c r="E116" s="28"/>
      <c r="F116" s="86"/>
      <c r="G116" s="86"/>
      <c r="H116" s="52">
        <f t="shared" si="6"/>
      </c>
      <c r="I116" s="56">
        <f t="shared" si="7"/>
      </c>
      <c r="J116" s="33"/>
    </row>
    <row r="117" spans="1:10" ht="12.75">
      <c r="A117" s="39">
        <f ca="1" t="shared" si="5"/>
      </c>
      <c r="B117" s="27"/>
      <c r="C117" s="27"/>
      <c r="D117" s="85"/>
      <c r="E117" s="28"/>
      <c r="F117" s="86"/>
      <c r="G117" s="86"/>
      <c r="H117" s="52">
        <f t="shared" si="6"/>
      </c>
      <c r="I117" s="56">
        <f t="shared" si="7"/>
      </c>
      <c r="J117" s="33"/>
    </row>
    <row r="118" spans="1:10" ht="12.75">
      <c r="A118" s="39">
        <f ca="1" t="shared" si="5"/>
      </c>
      <c r="B118" s="27"/>
      <c r="C118" s="27"/>
      <c r="D118" s="85"/>
      <c r="E118" s="28"/>
      <c r="F118" s="86"/>
      <c r="G118" s="86"/>
      <c r="H118" s="52">
        <f t="shared" si="6"/>
      </c>
      <c r="I118" s="56">
        <f t="shared" si="7"/>
      </c>
      <c r="J118" s="33"/>
    </row>
    <row r="119" spans="1:10" ht="12.75">
      <c r="A119" s="39">
        <f ca="1" t="shared" si="5"/>
      </c>
      <c r="B119" s="27"/>
      <c r="C119" s="27"/>
      <c r="D119" s="85"/>
      <c r="E119" s="28"/>
      <c r="F119" s="86"/>
      <c r="G119" s="86"/>
      <c r="H119" s="52">
        <f t="shared" si="6"/>
      </c>
      <c r="I119" s="56">
        <f t="shared" si="7"/>
      </c>
      <c r="J119" s="33"/>
    </row>
    <row r="120" spans="1:10" ht="12.75">
      <c r="A120" s="39">
        <f ca="1" t="shared" si="5"/>
      </c>
      <c r="B120" s="27"/>
      <c r="C120" s="27"/>
      <c r="D120" s="85"/>
      <c r="E120" s="28"/>
      <c r="F120" s="86"/>
      <c r="G120" s="86"/>
      <c r="H120" s="52">
        <f t="shared" si="6"/>
      </c>
      <c r="I120" s="56">
        <f t="shared" si="7"/>
      </c>
      <c r="J120" s="33"/>
    </row>
    <row r="121" spans="1:10" ht="12.75">
      <c r="A121" s="39">
        <f ca="1" t="shared" si="5"/>
      </c>
      <c r="B121" s="27"/>
      <c r="C121" s="27"/>
      <c r="D121" s="85"/>
      <c r="E121" s="28"/>
      <c r="F121" s="86"/>
      <c r="G121" s="86"/>
      <c r="H121" s="52">
        <f t="shared" si="6"/>
      </c>
      <c r="I121" s="56">
        <f t="shared" si="7"/>
      </c>
      <c r="J121" s="33"/>
    </row>
    <row r="122" spans="1:10" ht="12.75">
      <c r="A122" s="39">
        <f ca="1" t="shared" si="5"/>
      </c>
      <c r="B122" s="27"/>
      <c r="C122" s="27"/>
      <c r="D122" s="85"/>
      <c r="E122" s="28"/>
      <c r="F122" s="86"/>
      <c r="G122" s="86"/>
      <c r="H122" s="52">
        <f t="shared" si="6"/>
      </c>
      <c r="I122" s="56">
        <f t="shared" si="7"/>
      </c>
      <c r="J122" s="33"/>
    </row>
    <row r="123" spans="1:10" ht="12.75">
      <c r="A123" s="39">
        <f ca="1" t="shared" si="5"/>
      </c>
      <c r="B123" s="27"/>
      <c r="C123" s="27"/>
      <c r="D123" s="85"/>
      <c r="E123" s="28"/>
      <c r="F123" s="86"/>
      <c r="G123" s="86"/>
      <c r="H123" s="52">
        <f t="shared" si="6"/>
      </c>
      <c r="I123" s="56">
        <f t="shared" si="7"/>
      </c>
      <c r="J123" s="33"/>
    </row>
    <row r="124" spans="1:10" ht="12.75">
      <c r="A124" s="39">
        <f ca="1" t="shared" si="5"/>
      </c>
      <c r="B124" s="27"/>
      <c r="C124" s="27"/>
      <c r="D124" s="85"/>
      <c r="E124" s="28"/>
      <c r="F124" s="86"/>
      <c r="G124" s="86"/>
      <c r="H124" s="52">
        <f t="shared" si="6"/>
      </c>
      <c r="I124" s="56">
        <f t="shared" si="7"/>
      </c>
      <c r="J124" s="33"/>
    </row>
    <row r="125" spans="1:10" ht="12.75">
      <c r="A125" s="39">
        <f ca="1" t="shared" si="5"/>
      </c>
      <c r="B125" s="27"/>
      <c r="C125" s="27"/>
      <c r="D125" s="85"/>
      <c r="E125" s="28"/>
      <c r="F125" s="86"/>
      <c r="G125" s="86"/>
      <c r="H125" s="52">
        <f t="shared" si="6"/>
      </c>
      <c r="I125" s="56">
        <f t="shared" si="7"/>
      </c>
      <c r="J125" s="33"/>
    </row>
    <row r="126" spans="1:10" ht="12.75">
      <c r="A126" s="39">
        <f ca="1" t="shared" si="5"/>
      </c>
      <c r="B126" s="27"/>
      <c r="C126" s="27"/>
      <c r="D126" s="85"/>
      <c r="E126" s="28"/>
      <c r="F126" s="86"/>
      <c r="G126" s="86"/>
      <c r="H126" s="52">
        <f t="shared" si="6"/>
      </c>
      <c r="I126" s="56">
        <f t="shared" si="7"/>
      </c>
      <c r="J126" s="33"/>
    </row>
    <row r="127" spans="1:10" ht="12.75">
      <c r="A127" s="39">
        <f ca="1" t="shared" si="5"/>
      </c>
      <c r="B127" s="27"/>
      <c r="C127" s="27"/>
      <c r="D127" s="85"/>
      <c r="E127" s="28"/>
      <c r="F127" s="86"/>
      <c r="G127" s="86"/>
      <c r="H127" s="52">
        <f t="shared" si="6"/>
      </c>
      <c r="I127" s="56">
        <f t="shared" si="7"/>
      </c>
      <c r="J127" s="33"/>
    </row>
    <row r="128" spans="1:10" ht="12.75">
      <c r="A128" s="39">
        <f ca="1" t="shared" si="5"/>
      </c>
      <c r="B128" s="27"/>
      <c r="C128" s="27"/>
      <c r="D128" s="85"/>
      <c r="E128" s="28"/>
      <c r="F128" s="86"/>
      <c r="G128" s="86"/>
      <c r="H128" s="52">
        <f t="shared" si="6"/>
      </c>
      <c r="I128" s="56">
        <f t="shared" si="7"/>
      </c>
      <c r="J128" s="33"/>
    </row>
    <row r="129" spans="1:10" ht="12.75">
      <c r="A129" s="39">
        <f ca="1" t="shared" si="5"/>
      </c>
      <c r="B129" s="27"/>
      <c r="C129" s="27"/>
      <c r="D129" s="85"/>
      <c r="E129" s="28"/>
      <c r="F129" s="86"/>
      <c r="G129" s="86"/>
      <c r="H129" s="52">
        <f t="shared" si="6"/>
      </c>
      <c r="I129" s="56">
        <f t="shared" si="7"/>
      </c>
      <c r="J129" s="33"/>
    </row>
    <row r="130" spans="1:10" ht="12.75">
      <c r="A130" s="39">
        <f ca="1" t="shared" si="5"/>
      </c>
      <c r="B130" s="27"/>
      <c r="C130" s="27"/>
      <c r="D130" s="85"/>
      <c r="E130" s="28"/>
      <c r="F130" s="86"/>
      <c r="G130" s="86"/>
      <c r="H130" s="52">
        <f t="shared" si="6"/>
      </c>
      <c r="I130" s="56">
        <f t="shared" si="7"/>
      </c>
      <c r="J130" s="33"/>
    </row>
    <row r="131" spans="1:10" ht="12.75">
      <c r="A131" s="39">
        <f ca="1" t="shared" si="5"/>
      </c>
      <c r="B131" s="27"/>
      <c r="C131" s="27"/>
      <c r="D131" s="85"/>
      <c r="E131" s="28"/>
      <c r="F131" s="86"/>
      <c r="G131" s="86"/>
      <c r="H131" s="52">
        <f t="shared" si="6"/>
      </c>
      <c r="I131" s="56">
        <f t="shared" si="7"/>
      </c>
      <c r="J131" s="33"/>
    </row>
    <row r="132" spans="1:10" ht="12.75">
      <c r="A132" s="39">
        <f ca="1" t="shared" si="5"/>
      </c>
      <c r="B132" s="27"/>
      <c r="C132" s="27"/>
      <c r="D132" s="85"/>
      <c r="E132" s="28"/>
      <c r="F132" s="86"/>
      <c r="G132" s="86"/>
      <c r="H132" s="52">
        <f t="shared" si="6"/>
      </c>
      <c r="I132" s="56">
        <f t="shared" si="7"/>
      </c>
      <c r="J132" s="33"/>
    </row>
    <row r="133" spans="1:10" ht="12.75">
      <c r="A133" s="39">
        <f ca="1" t="shared" si="5"/>
      </c>
      <c r="B133" s="27"/>
      <c r="C133" s="27"/>
      <c r="D133" s="85"/>
      <c r="E133" s="28"/>
      <c r="F133" s="86"/>
      <c r="G133" s="86"/>
      <c r="H133" s="52">
        <f t="shared" si="6"/>
      </c>
      <c r="I133" s="56">
        <f t="shared" si="7"/>
      </c>
      <c r="J133" s="33"/>
    </row>
    <row r="134" spans="1:10" ht="12.75">
      <c r="A134" s="39">
        <f ca="1" t="shared" si="5"/>
      </c>
      <c r="B134" s="27"/>
      <c r="C134" s="27"/>
      <c r="D134" s="85"/>
      <c r="E134" s="28"/>
      <c r="F134" s="86"/>
      <c r="G134" s="86"/>
      <c r="H134" s="52">
        <f t="shared" si="6"/>
      </c>
      <c r="I134" s="56">
        <f t="shared" si="7"/>
      </c>
      <c r="J134" s="33"/>
    </row>
    <row r="135" spans="1:10" ht="12.75">
      <c r="A135" s="39">
        <f ca="1" t="shared" si="5"/>
      </c>
      <c r="B135" s="27"/>
      <c r="C135" s="27"/>
      <c r="D135" s="85"/>
      <c r="E135" s="28"/>
      <c r="F135" s="86"/>
      <c r="G135" s="86"/>
      <c r="H135" s="52">
        <f t="shared" si="6"/>
      </c>
      <c r="I135" s="56">
        <f t="shared" si="7"/>
      </c>
      <c r="J135" s="33"/>
    </row>
    <row r="136" spans="1:10" ht="12.75">
      <c r="A136" s="39">
        <f ca="1" t="shared" si="5"/>
      </c>
      <c r="B136" s="27"/>
      <c r="C136" s="27"/>
      <c r="D136" s="85"/>
      <c r="E136" s="28"/>
      <c r="F136" s="86"/>
      <c r="G136" s="86"/>
      <c r="H136" s="52">
        <f t="shared" si="6"/>
      </c>
      <c r="I136" s="56">
        <f t="shared" si="7"/>
      </c>
      <c r="J136" s="33"/>
    </row>
    <row r="137" spans="1:10" ht="12.75">
      <c r="A137" s="39">
        <f ca="1" t="shared" si="5"/>
      </c>
      <c r="B137" s="27"/>
      <c r="C137" s="27"/>
      <c r="D137" s="85"/>
      <c r="E137" s="28"/>
      <c r="F137" s="86"/>
      <c r="G137" s="86"/>
      <c r="H137" s="52">
        <f t="shared" si="6"/>
      </c>
      <c r="I137" s="56">
        <f t="shared" si="7"/>
      </c>
      <c r="J137" s="33"/>
    </row>
    <row r="138" spans="1:10" ht="12.75">
      <c r="A138" s="39">
        <f ca="1" t="shared" si="5"/>
      </c>
      <c r="B138" s="27"/>
      <c r="C138" s="27"/>
      <c r="D138" s="85"/>
      <c r="E138" s="28"/>
      <c r="F138" s="86"/>
      <c r="G138" s="86"/>
      <c r="H138" s="52">
        <f t="shared" si="6"/>
      </c>
      <c r="I138" s="56">
        <f t="shared" si="7"/>
      </c>
      <c r="J138" s="33"/>
    </row>
    <row r="139" spans="1:10" ht="12.75">
      <c r="A139" s="39">
        <f ca="1" t="shared" si="5"/>
      </c>
      <c r="B139" s="27"/>
      <c r="C139" s="27"/>
      <c r="D139" s="85"/>
      <c r="E139" s="28"/>
      <c r="F139" s="86"/>
      <c r="G139" s="86"/>
      <c r="H139" s="52">
        <f t="shared" si="6"/>
      </c>
      <c r="I139" s="56">
        <f t="shared" si="7"/>
      </c>
      <c r="J139" s="33"/>
    </row>
    <row r="140" spans="1:10" ht="12.75">
      <c r="A140" s="39">
        <f ca="1" t="shared" si="5"/>
      </c>
      <c r="B140" s="27"/>
      <c r="C140" s="27"/>
      <c r="D140" s="85"/>
      <c r="E140" s="28"/>
      <c r="F140" s="86"/>
      <c r="G140" s="86"/>
      <c r="H140" s="52">
        <f t="shared" si="6"/>
      </c>
      <c r="I140" s="56">
        <f t="shared" si="7"/>
      </c>
      <c r="J140" s="33"/>
    </row>
    <row r="141" spans="1:10" ht="12.75">
      <c r="A141" s="39">
        <f ca="1" t="shared" si="5"/>
      </c>
      <c r="B141" s="27"/>
      <c r="C141" s="27"/>
      <c r="D141" s="85"/>
      <c r="E141" s="28"/>
      <c r="F141" s="86"/>
      <c r="G141" s="86"/>
      <c r="H141" s="52">
        <f t="shared" si="6"/>
      </c>
      <c r="I141" s="56">
        <f t="shared" si="7"/>
      </c>
      <c r="J141" s="33"/>
    </row>
    <row r="142" spans="1:10" ht="12.75">
      <c r="A142" s="39">
        <f ca="1" t="shared" si="5"/>
      </c>
      <c r="B142" s="27"/>
      <c r="C142" s="27"/>
      <c r="D142" s="85"/>
      <c r="E142" s="28"/>
      <c r="F142" s="86"/>
      <c r="G142" s="86"/>
      <c r="H142" s="52">
        <f t="shared" si="6"/>
      </c>
      <c r="I142" s="56">
        <f t="shared" si="7"/>
      </c>
      <c r="J142" s="33"/>
    </row>
    <row r="143" spans="1:10" ht="12.75">
      <c r="A143" s="39">
        <f ca="1" t="shared" si="5"/>
      </c>
      <c r="B143" s="27"/>
      <c r="C143" s="27"/>
      <c r="D143" s="85"/>
      <c r="E143" s="28"/>
      <c r="F143" s="86"/>
      <c r="G143" s="86"/>
      <c r="H143" s="52">
        <f t="shared" si="6"/>
      </c>
      <c r="I143" s="56">
        <f t="shared" si="7"/>
      </c>
      <c r="J143" s="33"/>
    </row>
    <row r="144" spans="1:10" ht="12.75">
      <c r="A144" s="39">
        <f ca="1" t="shared" si="5"/>
      </c>
      <c r="B144" s="27"/>
      <c r="C144" s="27"/>
      <c r="D144" s="85"/>
      <c r="E144" s="28"/>
      <c r="F144" s="86"/>
      <c r="G144" s="86"/>
      <c r="H144" s="52">
        <f t="shared" si="6"/>
      </c>
      <c r="I144" s="56">
        <f t="shared" si="7"/>
      </c>
      <c r="J144" s="33"/>
    </row>
    <row r="145" spans="1:10" ht="12.75">
      <c r="A145" s="39">
        <f ca="1" t="shared" si="5"/>
      </c>
      <c r="B145" s="27"/>
      <c r="C145" s="27"/>
      <c r="D145" s="85"/>
      <c r="E145" s="28"/>
      <c r="F145" s="86"/>
      <c r="G145" s="86"/>
      <c r="H145" s="52">
        <f t="shared" si="6"/>
      </c>
      <c r="I145" s="56">
        <f t="shared" si="7"/>
      </c>
      <c r="J145" s="33"/>
    </row>
    <row r="146" spans="1:10" ht="12.75">
      <c r="A146" s="39">
        <f aca="true" ca="1" t="shared" si="8" ref="A146:A198">+IF(NOT(ISBLANK(INDIRECT("e"&amp;ROW()))),MAX(INDIRECT("a$16:A"&amp;ROW()-1))+1,"")</f>
      </c>
      <c r="B146" s="27"/>
      <c r="C146" s="27"/>
      <c r="D146" s="85"/>
      <c r="E146" s="28"/>
      <c r="F146" s="86"/>
      <c r="G146" s="86"/>
      <c r="H146" s="52">
        <f aca="true" t="shared" si="9" ref="H146:H198">+IF(AND(F146="",G146=""),"",ROUND(F146*G146,2))</f>
      </c>
      <c r="I146" s="56">
        <f t="shared" si="7"/>
      </c>
      <c r="J146" s="33"/>
    </row>
    <row r="147" spans="1:10" ht="12.75">
      <c r="A147" s="39">
        <f ca="1" t="shared" si="8"/>
      </c>
      <c r="B147" s="27"/>
      <c r="C147" s="27"/>
      <c r="D147" s="85"/>
      <c r="E147" s="28"/>
      <c r="F147" s="86"/>
      <c r="G147" s="86"/>
      <c r="H147" s="52">
        <f t="shared" si="9"/>
      </c>
      <c r="I147" s="56">
        <f t="shared" si="7"/>
      </c>
      <c r="J147" s="33"/>
    </row>
    <row r="148" spans="1:10" ht="12.75">
      <c r="A148" s="39">
        <f ca="1" t="shared" si="8"/>
      </c>
      <c r="B148" s="27"/>
      <c r="C148" s="27"/>
      <c r="D148" s="85"/>
      <c r="E148" s="28"/>
      <c r="F148" s="86"/>
      <c r="G148" s="86"/>
      <c r="H148" s="52">
        <f t="shared" si="9"/>
      </c>
      <c r="I148" s="56">
        <f t="shared" si="7"/>
      </c>
      <c r="J148" s="33"/>
    </row>
    <row r="149" spans="1:10" ht="12.75">
      <c r="A149" s="39">
        <f ca="1" t="shared" si="8"/>
      </c>
      <c r="B149" s="27"/>
      <c r="C149" s="27"/>
      <c r="D149" s="85"/>
      <c r="E149" s="28"/>
      <c r="F149" s="86"/>
      <c r="G149" s="86"/>
      <c r="H149" s="52">
        <f t="shared" si="9"/>
      </c>
      <c r="I149" s="56">
        <f t="shared" si="7"/>
      </c>
      <c r="J149" s="33"/>
    </row>
    <row r="150" spans="1:10" ht="12.75">
      <c r="A150" s="39">
        <f ca="1" t="shared" si="8"/>
      </c>
      <c r="B150" s="27"/>
      <c r="C150" s="27"/>
      <c r="D150" s="85"/>
      <c r="E150" s="28"/>
      <c r="F150" s="86"/>
      <c r="G150" s="86"/>
      <c r="H150" s="52">
        <f t="shared" si="9"/>
      </c>
      <c r="I150" s="56">
        <f t="shared" si="7"/>
      </c>
      <c r="J150" s="33"/>
    </row>
    <row r="151" spans="1:10" ht="12.75">
      <c r="A151" s="39">
        <f ca="1" t="shared" si="8"/>
      </c>
      <c r="B151" s="27"/>
      <c r="C151" s="27"/>
      <c r="D151" s="85"/>
      <c r="E151" s="28"/>
      <c r="F151" s="86"/>
      <c r="G151" s="86"/>
      <c r="H151" s="52">
        <f t="shared" si="9"/>
      </c>
      <c r="I151" s="56">
        <f t="shared" si="7"/>
      </c>
      <c r="J151" s="33"/>
    </row>
    <row r="152" spans="1:10" ht="12.75">
      <c r="A152" s="39">
        <f ca="1" t="shared" si="8"/>
      </c>
      <c r="B152" s="27"/>
      <c r="C152" s="27"/>
      <c r="D152" s="85"/>
      <c r="E152" s="28"/>
      <c r="F152" s="86"/>
      <c r="G152" s="86"/>
      <c r="H152" s="52">
        <f t="shared" si="9"/>
      </c>
      <c r="I152" s="56">
        <f t="shared" si="7"/>
      </c>
      <c r="J152" s="33"/>
    </row>
    <row r="153" spans="1:10" ht="12.75">
      <c r="A153" s="39">
        <f ca="1" t="shared" si="8"/>
      </c>
      <c r="B153" s="27"/>
      <c r="C153" s="27"/>
      <c r="D153" s="85"/>
      <c r="E153" s="28"/>
      <c r="F153" s="86"/>
      <c r="G153" s="86"/>
      <c r="H153" s="52">
        <f t="shared" si="9"/>
      </c>
      <c r="I153" s="56">
        <f t="shared" si="7"/>
      </c>
      <c r="J153" s="33"/>
    </row>
    <row r="154" spans="1:10" ht="12.75">
      <c r="A154" s="39">
        <f ca="1" t="shared" si="8"/>
      </c>
      <c r="B154" s="27"/>
      <c r="C154" s="27"/>
      <c r="D154" s="85"/>
      <c r="E154" s="28"/>
      <c r="F154" s="86"/>
      <c r="G154" s="86"/>
      <c r="H154" s="52">
        <f t="shared" si="9"/>
      </c>
      <c r="I154" s="56">
        <f aca="true" t="shared" si="10" ref="I154:I198">IF(E154&lt;&gt;"","P","")</f>
      </c>
      <c r="J154" s="33"/>
    </row>
    <row r="155" spans="1:10" ht="12.75">
      <c r="A155" s="39">
        <f ca="1" t="shared" si="8"/>
      </c>
      <c r="B155" s="27"/>
      <c r="C155" s="27"/>
      <c r="D155" s="85"/>
      <c r="E155" s="28"/>
      <c r="F155" s="86"/>
      <c r="G155" s="86"/>
      <c r="H155" s="52">
        <f t="shared" si="9"/>
      </c>
      <c r="I155" s="56">
        <f t="shared" si="10"/>
      </c>
      <c r="J155" s="33"/>
    </row>
    <row r="156" spans="1:10" ht="12.75">
      <c r="A156" s="39">
        <f ca="1" t="shared" si="8"/>
      </c>
      <c r="B156" s="27"/>
      <c r="C156" s="27"/>
      <c r="D156" s="85"/>
      <c r="E156" s="28"/>
      <c r="F156" s="86"/>
      <c r="G156" s="86"/>
      <c r="H156" s="52">
        <f t="shared" si="9"/>
      </c>
      <c r="I156" s="56">
        <f t="shared" si="10"/>
      </c>
      <c r="J156" s="33"/>
    </row>
    <row r="157" spans="1:10" ht="12.75">
      <c r="A157" s="39">
        <f ca="1" t="shared" si="8"/>
      </c>
      <c r="B157" s="27"/>
      <c r="C157" s="27"/>
      <c r="D157" s="85"/>
      <c r="E157" s="28"/>
      <c r="F157" s="86"/>
      <c r="G157" s="86"/>
      <c r="H157" s="52">
        <f t="shared" si="9"/>
      </c>
      <c r="I157" s="56">
        <f t="shared" si="10"/>
      </c>
      <c r="J157" s="33"/>
    </row>
    <row r="158" spans="1:10" ht="12.75">
      <c r="A158" s="39">
        <f ca="1" t="shared" si="8"/>
      </c>
      <c r="B158" s="27"/>
      <c r="C158" s="27"/>
      <c r="D158" s="85"/>
      <c r="E158" s="28"/>
      <c r="F158" s="86"/>
      <c r="G158" s="86"/>
      <c r="H158" s="52">
        <f t="shared" si="9"/>
      </c>
      <c r="I158" s="56">
        <f t="shared" si="10"/>
      </c>
      <c r="J158" s="33"/>
    </row>
    <row r="159" spans="1:10" ht="12.75">
      <c r="A159" s="39">
        <f ca="1" t="shared" si="8"/>
      </c>
      <c r="B159" s="27"/>
      <c r="C159" s="27"/>
      <c r="D159" s="85"/>
      <c r="E159" s="28"/>
      <c r="F159" s="86"/>
      <c r="G159" s="86"/>
      <c r="H159" s="52">
        <f t="shared" si="9"/>
      </c>
      <c r="I159" s="56">
        <f t="shared" si="10"/>
      </c>
      <c r="J159" s="33"/>
    </row>
    <row r="160" spans="1:10" ht="12.75">
      <c r="A160" s="39">
        <f ca="1" t="shared" si="8"/>
      </c>
      <c r="B160" s="27"/>
      <c r="C160" s="27"/>
      <c r="D160" s="85"/>
      <c r="E160" s="28"/>
      <c r="F160" s="86"/>
      <c r="G160" s="86"/>
      <c r="H160" s="52">
        <f t="shared" si="9"/>
      </c>
      <c r="I160" s="56">
        <f t="shared" si="10"/>
      </c>
      <c r="J160" s="33"/>
    </row>
    <row r="161" spans="1:10" ht="12.75">
      <c r="A161" s="39">
        <f ca="1" t="shared" si="8"/>
      </c>
      <c r="B161" s="27"/>
      <c r="C161" s="27"/>
      <c r="D161" s="85"/>
      <c r="E161" s="28"/>
      <c r="F161" s="86"/>
      <c r="G161" s="86"/>
      <c r="H161" s="52">
        <f t="shared" si="9"/>
      </c>
      <c r="I161" s="56">
        <f t="shared" si="10"/>
      </c>
      <c r="J161" s="33"/>
    </row>
    <row r="162" spans="1:10" ht="12.75">
      <c r="A162" s="39">
        <f ca="1" t="shared" si="8"/>
      </c>
      <c r="B162" s="27"/>
      <c r="C162" s="27"/>
      <c r="D162" s="85"/>
      <c r="E162" s="28"/>
      <c r="F162" s="86"/>
      <c r="G162" s="86"/>
      <c r="H162" s="52">
        <f t="shared" si="9"/>
      </c>
      <c r="I162" s="56">
        <f t="shared" si="10"/>
      </c>
      <c r="J162" s="33"/>
    </row>
    <row r="163" spans="1:10" ht="12.75">
      <c r="A163" s="39">
        <f ca="1" t="shared" si="8"/>
      </c>
      <c r="B163" s="27"/>
      <c r="C163" s="27"/>
      <c r="D163" s="85"/>
      <c r="E163" s="28"/>
      <c r="F163" s="86"/>
      <c r="G163" s="86"/>
      <c r="H163" s="52">
        <f t="shared" si="9"/>
      </c>
      <c r="I163" s="56">
        <f t="shared" si="10"/>
      </c>
      <c r="J163" s="33"/>
    </row>
    <row r="164" spans="1:10" ht="12.75">
      <c r="A164" s="39">
        <f ca="1" t="shared" si="8"/>
      </c>
      <c r="B164" s="27"/>
      <c r="C164" s="27"/>
      <c r="D164" s="85"/>
      <c r="E164" s="28"/>
      <c r="F164" s="86"/>
      <c r="G164" s="86"/>
      <c r="H164" s="52">
        <f t="shared" si="9"/>
      </c>
      <c r="I164" s="56">
        <f t="shared" si="10"/>
      </c>
      <c r="J164" s="33"/>
    </row>
    <row r="165" spans="1:10" ht="12.75">
      <c r="A165" s="39">
        <f ca="1" t="shared" si="8"/>
      </c>
      <c r="B165" s="27"/>
      <c r="C165" s="27"/>
      <c r="D165" s="85"/>
      <c r="E165" s="28"/>
      <c r="F165" s="86"/>
      <c r="G165" s="86"/>
      <c r="H165" s="52">
        <f t="shared" si="9"/>
      </c>
      <c r="I165" s="56">
        <f t="shared" si="10"/>
      </c>
      <c r="J165" s="33"/>
    </row>
    <row r="166" spans="1:10" ht="12.75">
      <c r="A166" s="39">
        <f ca="1" t="shared" si="8"/>
      </c>
      <c r="B166" s="27"/>
      <c r="C166" s="27"/>
      <c r="D166" s="85"/>
      <c r="E166" s="28"/>
      <c r="F166" s="86"/>
      <c r="G166" s="86"/>
      <c r="H166" s="52">
        <f t="shared" si="9"/>
      </c>
      <c r="I166" s="56">
        <f t="shared" si="10"/>
      </c>
      <c r="J166" s="33"/>
    </row>
    <row r="167" spans="1:10" ht="12.75">
      <c r="A167" s="39">
        <f ca="1" t="shared" si="8"/>
      </c>
      <c r="B167" s="27"/>
      <c r="C167" s="27"/>
      <c r="D167" s="85"/>
      <c r="E167" s="28"/>
      <c r="F167" s="86"/>
      <c r="G167" s="86"/>
      <c r="H167" s="52">
        <f t="shared" si="9"/>
      </c>
      <c r="I167" s="56">
        <f t="shared" si="10"/>
      </c>
      <c r="J167" s="33"/>
    </row>
    <row r="168" spans="1:10" ht="12.75">
      <c r="A168" s="39">
        <f ca="1" t="shared" si="8"/>
      </c>
      <c r="B168" s="27"/>
      <c r="C168" s="27"/>
      <c r="D168" s="85"/>
      <c r="E168" s="28"/>
      <c r="F168" s="86"/>
      <c r="G168" s="86"/>
      <c r="H168" s="52">
        <f t="shared" si="9"/>
      </c>
      <c r="I168" s="56">
        <f t="shared" si="10"/>
      </c>
      <c r="J168" s="33"/>
    </row>
    <row r="169" spans="1:10" ht="12.75">
      <c r="A169" s="39">
        <f ca="1" t="shared" si="8"/>
      </c>
      <c r="B169" s="27"/>
      <c r="C169" s="27"/>
      <c r="D169" s="85"/>
      <c r="E169" s="28"/>
      <c r="F169" s="86"/>
      <c r="G169" s="86"/>
      <c r="H169" s="52">
        <f t="shared" si="9"/>
      </c>
      <c r="I169" s="56">
        <f t="shared" si="10"/>
      </c>
      <c r="J169" s="33"/>
    </row>
    <row r="170" spans="1:10" ht="12.75">
      <c r="A170" s="39">
        <f ca="1" t="shared" si="8"/>
      </c>
      <c r="B170" s="27"/>
      <c r="C170" s="27"/>
      <c r="D170" s="85"/>
      <c r="E170" s="28"/>
      <c r="F170" s="86"/>
      <c r="G170" s="86"/>
      <c r="H170" s="52">
        <f t="shared" si="9"/>
      </c>
      <c r="I170" s="56">
        <f t="shared" si="10"/>
      </c>
      <c r="J170" s="33"/>
    </row>
    <row r="171" spans="1:10" ht="12.75">
      <c r="A171" s="39">
        <f ca="1" t="shared" si="8"/>
      </c>
      <c r="B171" s="27"/>
      <c r="C171" s="27"/>
      <c r="D171" s="85"/>
      <c r="E171" s="28"/>
      <c r="F171" s="86"/>
      <c r="G171" s="86"/>
      <c r="H171" s="52">
        <f t="shared" si="9"/>
      </c>
      <c r="I171" s="56">
        <f t="shared" si="10"/>
      </c>
      <c r="J171" s="33"/>
    </row>
    <row r="172" spans="1:10" ht="12.75">
      <c r="A172" s="39">
        <f ca="1" t="shared" si="8"/>
      </c>
      <c r="B172" s="27"/>
      <c r="C172" s="27"/>
      <c r="D172" s="85"/>
      <c r="E172" s="28"/>
      <c r="F172" s="86"/>
      <c r="G172" s="86"/>
      <c r="H172" s="52">
        <f t="shared" si="9"/>
      </c>
      <c r="I172" s="56">
        <f t="shared" si="10"/>
      </c>
      <c r="J172" s="33"/>
    </row>
    <row r="173" spans="1:10" ht="12.75">
      <c r="A173" s="39">
        <f ca="1" t="shared" si="8"/>
      </c>
      <c r="B173" s="27"/>
      <c r="C173" s="27"/>
      <c r="D173" s="85"/>
      <c r="E173" s="28"/>
      <c r="F173" s="86"/>
      <c r="G173" s="86"/>
      <c r="H173" s="52">
        <f t="shared" si="9"/>
      </c>
      <c r="I173" s="56">
        <f t="shared" si="10"/>
      </c>
      <c r="J173" s="33"/>
    </row>
    <row r="174" spans="1:10" ht="12.75">
      <c r="A174" s="39">
        <f ca="1" t="shared" si="8"/>
      </c>
      <c r="B174" s="27"/>
      <c r="C174" s="27"/>
      <c r="D174" s="85"/>
      <c r="E174" s="28"/>
      <c r="F174" s="86"/>
      <c r="G174" s="86"/>
      <c r="H174" s="52">
        <f t="shared" si="9"/>
      </c>
      <c r="I174" s="56">
        <f t="shared" si="10"/>
      </c>
      <c r="J174" s="33"/>
    </row>
    <row r="175" spans="1:10" ht="12.75">
      <c r="A175" s="39">
        <f ca="1" t="shared" si="8"/>
      </c>
      <c r="B175" s="27"/>
      <c r="C175" s="27"/>
      <c r="D175" s="85"/>
      <c r="E175" s="28"/>
      <c r="F175" s="86"/>
      <c r="G175" s="86"/>
      <c r="H175" s="52">
        <f t="shared" si="9"/>
      </c>
      <c r="I175" s="56">
        <f t="shared" si="10"/>
      </c>
      <c r="J175" s="33"/>
    </row>
    <row r="176" spans="1:10" ht="12.75">
      <c r="A176" s="39">
        <f ca="1" t="shared" si="8"/>
      </c>
      <c r="B176" s="27"/>
      <c r="C176" s="27"/>
      <c r="D176" s="85"/>
      <c r="E176" s="28"/>
      <c r="F176" s="86"/>
      <c r="G176" s="86"/>
      <c r="H176" s="52">
        <f t="shared" si="9"/>
      </c>
      <c r="I176" s="56">
        <f t="shared" si="10"/>
      </c>
      <c r="J176" s="33"/>
    </row>
    <row r="177" spans="1:10" ht="12.75">
      <c r="A177" s="39">
        <f ca="1" t="shared" si="8"/>
      </c>
      <c r="B177" s="27"/>
      <c r="C177" s="27"/>
      <c r="D177" s="85"/>
      <c r="E177" s="28"/>
      <c r="F177" s="86"/>
      <c r="G177" s="86"/>
      <c r="H177" s="52">
        <f t="shared" si="9"/>
      </c>
      <c r="I177" s="56">
        <f t="shared" si="10"/>
      </c>
      <c r="J177" s="33"/>
    </row>
    <row r="178" spans="1:10" ht="12.75">
      <c r="A178" s="39">
        <f ca="1" t="shared" si="8"/>
      </c>
      <c r="B178" s="27"/>
      <c r="C178" s="27"/>
      <c r="D178" s="85"/>
      <c r="E178" s="28"/>
      <c r="F178" s="86"/>
      <c r="G178" s="86"/>
      <c r="H178" s="52">
        <f t="shared" si="9"/>
      </c>
      <c r="I178" s="56">
        <f t="shared" si="10"/>
      </c>
      <c r="J178" s="33"/>
    </row>
    <row r="179" spans="1:10" ht="12.75">
      <c r="A179" s="39">
        <f ca="1" t="shared" si="8"/>
      </c>
      <c r="B179" s="27"/>
      <c r="C179" s="27"/>
      <c r="D179" s="85"/>
      <c r="E179" s="28"/>
      <c r="F179" s="86"/>
      <c r="G179" s="86"/>
      <c r="H179" s="52">
        <f t="shared" si="9"/>
      </c>
      <c r="I179" s="56">
        <f t="shared" si="10"/>
      </c>
      <c r="J179" s="33"/>
    </row>
    <row r="180" spans="1:10" ht="12.75">
      <c r="A180" s="39">
        <f ca="1" t="shared" si="8"/>
      </c>
      <c r="B180" s="27"/>
      <c r="C180" s="27"/>
      <c r="D180" s="85"/>
      <c r="E180" s="28"/>
      <c r="F180" s="86"/>
      <c r="G180" s="86"/>
      <c r="H180" s="52">
        <f t="shared" si="9"/>
      </c>
      <c r="I180" s="56">
        <f t="shared" si="10"/>
      </c>
      <c r="J180" s="33"/>
    </row>
    <row r="181" spans="1:10" ht="12.75">
      <c r="A181" s="39">
        <f ca="1" t="shared" si="8"/>
      </c>
      <c r="B181" s="27"/>
      <c r="C181" s="27"/>
      <c r="D181" s="85"/>
      <c r="E181" s="28"/>
      <c r="F181" s="86"/>
      <c r="G181" s="86"/>
      <c r="H181" s="52">
        <f t="shared" si="9"/>
      </c>
      <c r="I181" s="56">
        <f t="shared" si="10"/>
      </c>
      <c r="J181" s="33"/>
    </row>
    <row r="182" spans="1:10" ht="12.75">
      <c r="A182" s="39">
        <f ca="1" t="shared" si="8"/>
      </c>
      <c r="B182" s="27"/>
      <c r="C182" s="27"/>
      <c r="D182" s="85"/>
      <c r="E182" s="28"/>
      <c r="F182" s="86"/>
      <c r="G182" s="86"/>
      <c r="H182" s="52">
        <f t="shared" si="9"/>
      </c>
      <c r="I182" s="56">
        <f t="shared" si="10"/>
      </c>
      <c r="J182" s="33"/>
    </row>
    <row r="183" spans="1:10" ht="12.75">
      <c r="A183" s="39">
        <f ca="1" t="shared" si="8"/>
      </c>
      <c r="B183" s="27"/>
      <c r="C183" s="27"/>
      <c r="D183" s="85"/>
      <c r="E183" s="28"/>
      <c r="F183" s="86"/>
      <c r="G183" s="86"/>
      <c r="H183" s="52">
        <f t="shared" si="9"/>
      </c>
      <c r="I183" s="56">
        <f t="shared" si="10"/>
      </c>
      <c r="J183" s="33"/>
    </row>
    <row r="184" spans="1:10" ht="12.75">
      <c r="A184" s="39">
        <f ca="1" t="shared" si="8"/>
      </c>
      <c r="B184" s="27"/>
      <c r="C184" s="27"/>
      <c r="D184" s="85"/>
      <c r="E184" s="28"/>
      <c r="F184" s="86"/>
      <c r="G184" s="86"/>
      <c r="H184" s="52">
        <f t="shared" si="9"/>
      </c>
      <c r="I184" s="56">
        <f t="shared" si="10"/>
      </c>
      <c r="J184" s="33"/>
    </row>
    <row r="185" spans="1:10" ht="12.75">
      <c r="A185" s="39">
        <f ca="1" t="shared" si="8"/>
      </c>
      <c r="B185" s="87"/>
      <c r="C185" s="27"/>
      <c r="D185" s="85"/>
      <c r="E185" s="28"/>
      <c r="F185" s="86"/>
      <c r="G185" s="86"/>
      <c r="H185" s="52">
        <f t="shared" si="9"/>
      </c>
      <c r="I185" s="56">
        <f t="shared" si="10"/>
      </c>
      <c r="J185" s="33"/>
    </row>
    <row r="186" spans="1:10" ht="12.75">
      <c r="A186" s="39">
        <f ca="1" t="shared" si="8"/>
      </c>
      <c r="B186" s="27"/>
      <c r="C186" s="27"/>
      <c r="D186" s="85"/>
      <c r="E186" s="28"/>
      <c r="F186" s="86"/>
      <c r="G186" s="86"/>
      <c r="H186" s="52">
        <f t="shared" si="9"/>
      </c>
      <c r="I186" s="56">
        <f t="shared" si="10"/>
      </c>
      <c r="J186" s="33"/>
    </row>
    <row r="187" spans="1:10" ht="12.75">
      <c r="A187" s="39">
        <f ca="1" t="shared" si="8"/>
      </c>
      <c r="B187" s="27"/>
      <c r="C187" s="27"/>
      <c r="D187" s="85"/>
      <c r="E187" s="28"/>
      <c r="F187" s="86"/>
      <c r="G187" s="86"/>
      <c r="H187" s="52">
        <f t="shared" si="9"/>
      </c>
      <c r="I187" s="56">
        <f t="shared" si="10"/>
      </c>
      <c r="J187" s="33"/>
    </row>
    <row r="188" spans="1:10" ht="12.75">
      <c r="A188" s="39">
        <f ca="1" t="shared" si="8"/>
      </c>
      <c r="B188" s="27"/>
      <c r="C188" s="27"/>
      <c r="D188" s="85"/>
      <c r="E188" s="28"/>
      <c r="F188" s="86"/>
      <c r="G188" s="86"/>
      <c r="H188" s="52">
        <f t="shared" si="9"/>
      </c>
      <c r="I188" s="56">
        <f t="shared" si="10"/>
      </c>
      <c r="J188" s="33"/>
    </row>
    <row r="189" spans="1:10" ht="12.75">
      <c r="A189" s="39">
        <f ca="1" t="shared" si="8"/>
      </c>
      <c r="B189" s="27"/>
      <c r="C189" s="27"/>
      <c r="D189" s="85"/>
      <c r="E189" s="28"/>
      <c r="F189" s="86"/>
      <c r="G189" s="86"/>
      <c r="H189" s="52">
        <f t="shared" si="9"/>
      </c>
      <c r="I189" s="56">
        <f t="shared" si="10"/>
      </c>
      <c r="J189" s="33"/>
    </row>
    <row r="190" spans="1:10" ht="12.75">
      <c r="A190" s="39">
        <f ca="1" t="shared" si="8"/>
      </c>
      <c r="B190" s="27"/>
      <c r="C190" s="27"/>
      <c r="D190" s="85"/>
      <c r="E190" s="28"/>
      <c r="F190" s="86"/>
      <c r="G190" s="86"/>
      <c r="H190" s="52">
        <f t="shared" si="9"/>
      </c>
      <c r="I190" s="56">
        <f t="shared" si="10"/>
      </c>
      <c r="J190" s="33"/>
    </row>
    <row r="191" spans="1:10" ht="12.75">
      <c r="A191" s="39">
        <f ca="1" t="shared" si="8"/>
      </c>
      <c r="B191" s="27"/>
      <c r="C191" s="27"/>
      <c r="D191" s="85"/>
      <c r="E191" s="28"/>
      <c r="F191" s="86"/>
      <c r="G191" s="86"/>
      <c r="H191" s="52">
        <f t="shared" si="9"/>
      </c>
      <c r="I191" s="56">
        <f t="shared" si="10"/>
      </c>
      <c r="J191" s="33"/>
    </row>
    <row r="192" spans="1:10" ht="12.75">
      <c r="A192" s="39">
        <f ca="1" t="shared" si="8"/>
      </c>
      <c r="B192" s="27"/>
      <c r="C192" s="27"/>
      <c r="D192" s="85"/>
      <c r="E192" s="28"/>
      <c r="F192" s="86"/>
      <c r="G192" s="86"/>
      <c r="H192" s="52">
        <f t="shared" si="9"/>
      </c>
      <c r="I192" s="56">
        <f t="shared" si="10"/>
      </c>
      <c r="J192" s="33"/>
    </row>
    <row r="193" spans="1:10" ht="12.75">
      <c r="A193" s="39">
        <f ca="1" t="shared" si="8"/>
      </c>
      <c r="B193" s="27"/>
      <c r="C193" s="27"/>
      <c r="D193" s="85"/>
      <c r="E193" s="28"/>
      <c r="F193" s="86"/>
      <c r="G193" s="86"/>
      <c r="H193" s="52">
        <f t="shared" si="9"/>
      </c>
      <c r="I193" s="56">
        <f t="shared" si="10"/>
      </c>
      <c r="J193" s="33"/>
    </row>
    <row r="194" spans="1:10" ht="12.75">
      <c r="A194" s="39">
        <f ca="1" t="shared" si="8"/>
      </c>
      <c r="B194" s="27"/>
      <c r="C194" s="27"/>
      <c r="D194" s="85"/>
      <c r="E194" s="28"/>
      <c r="F194" s="86"/>
      <c r="G194" s="86"/>
      <c r="H194" s="52">
        <f t="shared" si="9"/>
      </c>
      <c r="I194" s="56">
        <f t="shared" si="10"/>
      </c>
      <c r="J194" s="33"/>
    </row>
    <row r="195" spans="1:10" ht="12.75">
      <c r="A195" s="39">
        <f ca="1" t="shared" si="8"/>
      </c>
      <c r="B195" s="27"/>
      <c r="C195" s="27"/>
      <c r="D195" s="85"/>
      <c r="E195" s="28"/>
      <c r="F195" s="86"/>
      <c r="G195" s="86"/>
      <c r="H195" s="52">
        <f t="shared" si="9"/>
      </c>
      <c r="I195" s="56">
        <f t="shared" si="10"/>
      </c>
      <c r="J195" s="33"/>
    </row>
    <row r="196" spans="1:10" ht="12.75">
      <c r="A196" s="39">
        <f ca="1" t="shared" si="8"/>
      </c>
      <c r="B196" s="27"/>
      <c r="C196" s="27"/>
      <c r="D196" s="85"/>
      <c r="E196" s="28"/>
      <c r="F196" s="86"/>
      <c r="G196" s="86"/>
      <c r="H196" s="52">
        <f t="shared" si="9"/>
      </c>
      <c r="I196" s="56">
        <f t="shared" si="10"/>
      </c>
      <c r="J196" s="33"/>
    </row>
    <row r="197" spans="1:10" ht="12.75">
      <c r="A197" s="39">
        <f ca="1" t="shared" si="8"/>
      </c>
      <c r="B197" s="27"/>
      <c r="C197" s="27"/>
      <c r="D197" s="85"/>
      <c r="E197" s="28"/>
      <c r="F197" s="86"/>
      <c r="G197" s="86"/>
      <c r="H197" s="52">
        <f t="shared" si="9"/>
      </c>
      <c r="I197" s="56">
        <f t="shared" si="10"/>
      </c>
      <c r="J197" s="33"/>
    </row>
    <row r="198" spans="1:10" ht="12.75">
      <c r="A198" s="39">
        <f ca="1" t="shared" si="8"/>
      </c>
      <c r="B198" s="27"/>
      <c r="C198" s="27"/>
      <c r="D198" s="85"/>
      <c r="E198" s="28"/>
      <c r="F198" s="86"/>
      <c r="G198" s="86"/>
      <c r="H198" s="52">
        <f t="shared" si="9"/>
      </c>
      <c r="I198" s="56">
        <f t="shared" si="10"/>
      </c>
      <c r="J198" s="33"/>
    </row>
  </sheetData>
  <sheetProtection password="F301" sheet="1" selectLockedCells="1"/>
  <mergeCells count="2">
    <mergeCell ref="A1:J1"/>
    <mergeCell ref="D7:G7"/>
  </mergeCells>
  <conditionalFormatting sqref="B17:C198 J17:J198 E17:G198">
    <cfRule type="cellIs" priority="78" dxfId="0" operator="notEqual" stopIfTrue="1">
      <formula>""</formula>
    </cfRule>
  </conditionalFormatting>
  <conditionalFormatting sqref="D17:D212">
    <cfRule type="cellIs" priority="14" dxfId="0" operator="notEqual" stopIfTrue="1">
      <formula>""</formula>
    </cfRule>
  </conditionalFormatting>
  <conditionalFormatting sqref="H8">
    <cfRule type="expression" priority="8" dxfId="7" stopIfTrue="1">
      <formula>$H$8=0</formula>
    </cfRule>
    <cfRule type="cellIs" priority="9" dxfId="6" operator="lessThan" stopIfTrue="1">
      <formula>$H$8</formula>
    </cfRule>
    <cfRule type="cellIs" priority="10" dxfId="5" operator="greaterThan" stopIfTrue="1">
      <formula>$H$8</formula>
    </cfRule>
  </conditionalFormatting>
  <conditionalFormatting sqref="H6">
    <cfRule type="cellIs" priority="1" dxfId="7" operator="equal" stopIfTrue="1">
      <formula>0</formula>
    </cfRule>
    <cfRule type="cellIs" priority="2" dxfId="6" operator="lessThan" stopIfTrue="1">
      <formula>$H$8</formula>
    </cfRule>
    <cfRule type="cellIs" priority="3" dxfId="5" operator="greaterThanOrEqual" stopIfTrue="1">
      <formula>$H$8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5.421875" style="34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57" customWidth="1"/>
    <col min="7" max="7" width="11.28125" style="57" customWidth="1"/>
    <col min="8" max="8" width="17.00390625" style="34" customWidth="1"/>
    <col min="9" max="16384" width="11.421875" style="34" customWidth="1"/>
  </cols>
  <sheetData>
    <row r="1" spans="1:10" ht="15" customHeight="1">
      <c r="A1" s="92" t="s">
        <v>285</v>
      </c>
      <c r="B1" s="134"/>
      <c r="C1" s="134"/>
      <c r="D1" s="134"/>
      <c r="E1" s="134"/>
      <c r="F1" s="134"/>
      <c r="G1" s="134"/>
      <c r="H1" s="134"/>
      <c r="I1" s="135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1" t="s">
        <v>263</v>
      </c>
      <c r="E4" s="22"/>
      <c r="F4" s="22"/>
      <c r="G4" s="22"/>
      <c r="H4" s="23"/>
    </row>
    <row r="5" spans="1:8" ht="12.75">
      <c r="A5" s="1"/>
      <c r="F5" s="1"/>
      <c r="G5" s="1"/>
      <c r="H5" s="1"/>
    </row>
    <row r="6" spans="1:8" ht="12.75">
      <c r="A6" s="1"/>
      <c r="D6" s="130" t="s">
        <v>284</v>
      </c>
      <c r="E6" s="131"/>
      <c r="F6" s="131"/>
      <c r="G6" s="132"/>
      <c r="H6" s="88">
        <f>SUM($H$15:$H$9843)</f>
        <v>157627.28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2"/>
      <c r="B13" s="3" t="s">
        <v>274</v>
      </c>
      <c r="C13" s="40"/>
      <c r="D13" s="3"/>
      <c r="E13" s="3"/>
      <c r="F13" s="3"/>
      <c r="G13" s="3"/>
    </row>
    <row r="14" spans="1:13" ht="45">
      <c r="A14" s="13" t="s">
        <v>254</v>
      </c>
      <c r="B14" s="13" t="s">
        <v>255</v>
      </c>
      <c r="C14" s="13" t="s">
        <v>243</v>
      </c>
      <c r="D14" s="14" t="s">
        <v>241</v>
      </c>
      <c r="E14" s="13" t="s">
        <v>256</v>
      </c>
      <c r="F14" s="13" t="s">
        <v>257</v>
      </c>
      <c r="G14" s="13" t="s">
        <v>258</v>
      </c>
      <c r="H14" s="13" t="s">
        <v>259</v>
      </c>
      <c r="I14" s="16" t="s">
        <v>261</v>
      </c>
      <c r="M14" s="36"/>
    </row>
    <row r="15" spans="1:9" ht="12.75">
      <c r="A15" s="39">
        <v>176</v>
      </c>
      <c r="B15" s="58" t="s">
        <v>489</v>
      </c>
      <c r="C15" s="27" t="s">
        <v>242</v>
      </c>
      <c r="D15" s="59" t="s">
        <v>550</v>
      </c>
      <c r="E15" s="58" t="s">
        <v>490</v>
      </c>
      <c r="F15" s="60">
        <v>7</v>
      </c>
      <c r="G15" s="60">
        <v>38.44</v>
      </c>
      <c r="H15" s="61">
        <f>F15*G15</f>
        <v>269.08</v>
      </c>
      <c r="I15" s="58" t="s">
        <v>292</v>
      </c>
    </row>
    <row r="16" spans="1:12" ht="38.25">
      <c r="A16" s="39">
        <f aca="true" ca="1" t="shared" si="0" ref="A16:A70">+IF(NOT(ISBLANK(INDIRECT("e"&amp;ROW()))),MAX(INDIRECT("a$14:A"&amp;ROW()-1))+1,"")</f>
        <v>177</v>
      </c>
      <c r="B16" s="58" t="s">
        <v>491</v>
      </c>
      <c r="C16" s="27"/>
      <c r="D16" s="62" t="s">
        <v>551</v>
      </c>
      <c r="E16" s="58" t="s">
        <v>291</v>
      </c>
      <c r="F16" s="60">
        <v>1850</v>
      </c>
      <c r="G16" s="60">
        <v>9.16</v>
      </c>
      <c r="H16" s="61">
        <f>F16*G16</f>
        <v>16946</v>
      </c>
      <c r="I16" s="58" t="s">
        <v>292</v>
      </c>
      <c r="L16" s="37"/>
    </row>
    <row r="17" spans="1:12" ht="38.25">
      <c r="A17" s="39">
        <f ca="1" t="shared" si="0"/>
        <v>178</v>
      </c>
      <c r="B17" s="58" t="s">
        <v>492</v>
      </c>
      <c r="C17" s="27"/>
      <c r="D17" s="62" t="s">
        <v>552</v>
      </c>
      <c r="E17" s="58" t="s">
        <v>291</v>
      </c>
      <c r="F17" s="60">
        <v>88800</v>
      </c>
      <c r="G17" s="60">
        <v>0.42</v>
      </c>
      <c r="H17" s="61">
        <f aca="true" t="shared" si="1" ref="H17:H70">F17*G17</f>
        <v>37296</v>
      </c>
      <c r="I17" s="58" t="s">
        <v>292</v>
      </c>
      <c r="L17" s="38"/>
    </row>
    <row r="18" spans="1:12" ht="38.25">
      <c r="A18" s="39">
        <f ca="1" t="shared" si="0"/>
        <v>179</v>
      </c>
      <c r="B18" s="58" t="s">
        <v>493</v>
      </c>
      <c r="C18" s="27"/>
      <c r="D18" s="62" t="s">
        <v>553</v>
      </c>
      <c r="E18" s="58" t="s">
        <v>494</v>
      </c>
      <c r="F18" s="60">
        <v>10</v>
      </c>
      <c r="G18" s="60">
        <v>48.19</v>
      </c>
      <c r="H18" s="61">
        <f t="shared" si="1"/>
        <v>481.9</v>
      </c>
      <c r="I18" s="58" t="s">
        <v>292</v>
      </c>
      <c r="L18" s="37"/>
    </row>
    <row r="19" spans="1:9" ht="38.25">
      <c r="A19" s="39">
        <f ca="1" t="shared" si="0"/>
        <v>180</v>
      </c>
      <c r="B19" s="58" t="s">
        <v>495</v>
      </c>
      <c r="C19" s="27"/>
      <c r="D19" s="62" t="s">
        <v>554</v>
      </c>
      <c r="E19" s="58" t="s">
        <v>494</v>
      </c>
      <c r="F19" s="60">
        <v>10</v>
      </c>
      <c r="G19" s="60">
        <v>58.71</v>
      </c>
      <c r="H19" s="61">
        <f t="shared" si="1"/>
        <v>587.1</v>
      </c>
      <c r="I19" s="58" t="s">
        <v>292</v>
      </c>
    </row>
    <row r="20" spans="1:9" ht="38.25">
      <c r="A20" s="39">
        <f ca="1" t="shared" si="0"/>
        <v>181</v>
      </c>
      <c r="B20" s="58" t="s">
        <v>496</v>
      </c>
      <c r="C20" s="27"/>
      <c r="D20" s="62" t="s">
        <v>555</v>
      </c>
      <c r="E20" s="58" t="s">
        <v>291</v>
      </c>
      <c r="F20" s="60">
        <v>600</v>
      </c>
      <c r="G20" s="60">
        <v>2.37</v>
      </c>
      <c r="H20" s="61">
        <f t="shared" si="1"/>
        <v>1422</v>
      </c>
      <c r="I20" s="58" t="s">
        <v>292</v>
      </c>
    </row>
    <row r="21" spans="1:9" ht="38.25">
      <c r="A21" s="39">
        <f ca="1" t="shared" si="0"/>
        <v>182</v>
      </c>
      <c r="B21" s="58" t="s">
        <v>497</v>
      </c>
      <c r="C21" s="27"/>
      <c r="D21" s="62" t="s">
        <v>556</v>
      </c>
      <c r="E21" s="58" t="s">
        <v>291</v>
      </c>
      <c r="F21" s="60">
        <v>28808</v>
      </c>
      <c r="G21" s="60">
        <v>0.19</v>
      </c>
      <c r="H21" s="61">
        <f t="shared" si="1"/>
        <v>5473.52</v>
      </c>
      <c r="I21" s="58" t="s">
        <v>292</v>
      </c>
    </row>
    <row r="22" spans="1:12" ht="38.25">
      <c r="A22" s="39">
        <f ca="1" t="shared" si="0"/>
        <v>183</v>
      </c>
      <c r="B22" s="58" t="s">
        <v>498</v>
      </c>
      <c r="C22" s="27"/>
      <c r="D22" s="62" t="s">
        <v>557</v>
      </c>
      <c r="E22" s="58" t="s">
        <v>291</v>
      </c>
      <c r="F22" s="60">
        <v>1850</v>
      </c>
      <c r="G22" s="60">
        <v>4.21</v>
      </c>
      <c r="H22" s="61">
        <f t="shared" si="1"/>
        <v>7788.5</v>
      </c>
      <c r="I22" s="58" t="s">
        <v>292</v>
      </c>
      <c r="L22" s="37"/>
    </row>
    <row r="23" spans="1:12" ht="38.25">
      <c r="A23" s="39">
        <f ca="1" t="shared" si="0"/>
        <v>184</v>
      </c>
      <c r="B23" s="58" t="s">
        <v>499</v>
      </c>
      <c r="C23" s="27"/>
      <c r="D23" s="62" t="s">
        <v>558</v>
      </c>
      <c r="E23" s="58" t="s">
        <v>291</v>
      </c>
      <c r="F23" s="60">
        <v>88800</v>
      </c>
      <c r="G23" s="60">
        <v>0.3</v>
      </c>
      <c r="H23" s="61">
        <f t="shared" si="1"/>
        <v>26640</v>
      </c>
      <c r="I23" s="58" t="s">
        <v>292</v>
      </c>
      <c r="L23" s="38"/>
    </row>
    <row r="24" spans="1:12" ht="38.25">
      <c r="A24" s="39">
        <f ca="1" t="shared" si="0"/>
        <v>185</v>
      </c>
      <c r="B24" s="58" t="s">
        <v>500</v>
      </c>
      <c r="C24" s="28"/>
      <c r="D24" s="62" t="s">
        <v>559</v>
      </c>
      <c r="E24" s="58" t="s">
        <v>300</v>
      </c>
      <c r="F24" s="60">
        <v>12</v>
      </c>
      <c r="G24" s="60">
        <v>18</v>
      </c>
      <c r="H24" s="61">
        <f t="shared" si="1"/>
        <v>216</v>
      </c>
      <c r="I24" s="58" t="s">
        <v>292</v>
      </c>
      <c r="L24" s="37"/>
    </row>
    <row r="25" spans="1:9" ht="38.25">
      <c r="A25" s="39">
        <f ca="1" t="shared" si="0"/>
        <v>186</v>
      </c>
      <c r="B25" s="58" t="s">
        <v>501</v>
      </c>
      <c r="C25" s="28"/>
      <c r="D25" s="62" t="s">
        <v>560</v>
      </c>
      <c r="E25" s="58" t="s">
        <v>300</v>
      </c>
      <c r="F25" s="60">
        <v>624</v>
      </c>
      <c r="G25" s="60">
        <v>0.5</v>
      </c>
      <c r="H25" s="61">
        <f t="shared" si="1"/>
        <v>312</v>
      </c>
      <c r="I25" s="58" t="s">
        <v>292</v>
      </c>
    </row>
    <row r="26" spans="1:9" ht="63.75">
      <c r="A26" s="39">
        <f ca="1" t="shared" si="0"/>
        <v>187</v>
      </c>
      <c r="B26" s="58" t="s">
        <v>502</v>
      </c>
      <c r="C26" s="28"/>
      <c r="D26" s="62" t="s">
        <v>561</v>
      </c>
      <c r="E26" s="58" t="s">
        <v>300</v>
      </c>
      <c r="F26" s="60">
        <v>78</v>
      </c>
      <c r="G26" s="60">
        <v>14.08</v>
      </c>
      <c r="H26" s="61">
        <f t="shared" si="1"/>
        <v>1098.24</v>
      </c>
      <c r="I26" s="58" t="s">
        <v>292</v>
      </c>
    </row>
    <row r="27" spans="1:9" ht="51">
      <c r="A27" s="39">
        <f ca="1" t="shared" si="0"/>
        <v>188</v>
      </c>
      <c r="B27" s="58" t="s">
        <v>503</v>
      </c>
      <c r="C27" s="28"/>
      <c r="D27" s="62" t="s">
        <v>562</v>
      </c>
      <c r="E27" s="58" t="s">
        <v>300</v>
      </c>
      <c r="F27" s="60">
        <v>936</v>
      </c>
      <c r="G27" s="60">
        <v>2.41</v>
      </c>
      <c r="H27" s="61">
        <f t="shared" si="1"/>
        <v>2255.76</v>
      </c>
      <c r="I27" s="58" t="s">
        <v>292</v>
      </c>
    </row>
    <row r="28" spans="1:12" ht="12.75">
      <c r="A28" s="39">
        <f ca="1" t="shared" si="0"/>
        <v>189</v>
      </c>
      <c r="B28" s="58" t="s">
        <v>504</v>
      </c>
      <c r="C28" s="28"/>
      <c r="D28" s="59" t="s">
        <v>563</v>
      </c>
      <c r="E28" s="58" t="s">
        <v>300</v>
      </c>
      <c r="F28" s="60">
        <v>50</v>
      </c>
      <c r="G28" s="60">
        <v>9.03</v>
      </c>
      <c r="H28" s="61">
        <f t="shared" si="1"/>
        <v>451.49999999999994</v>
      </c>
      <c r="I28" s="58" t="s">
        <v>292</v>
      </c>
      <c r="L28" s="37"/>
    </row>
    <row r="29" spans="1:12" ht="12.75">
      <c r="A29" s="39">
        <f ca="1" t="shared" si="0"/>
        <v>190</v>
      </c>
      <c r="B29" s="58" t="s">
        <v>505</v>
      </c>
      <c r="C29" s="28"/>
      <c r="D29" s="59" t="s">
        <v>564</v>
      </c>
      <c r="E29" s="58" t="s">
        <v>300</v>
      </c>
      <c r="F29" s="60">
        <v>50</v>
      </c>
      <c r="G29" s="60">
        <v>12.8</v>
      </c>
      <c r="H29" s="61">
        <f t="shared" si="1"/>
        <v>640</v>
      </c>
      <c r="I29" s="58" t="s">
        <v>292</v>
      </c>
      <c r="L29" s="38"/>
    </row>
    <row r="30" spans="1:12" ht="38.25">
      <c r="A30" s="39">
        <f ca="1" t="shared" si="0"/>
        <v>191</v>
      </c>
      <c r="B30" s="58" t="s">
        <v>506</v>
      </c>
      <c r="C30" s="28"/>
      <c r="D30" s="62" t="s">
        <v>565</v>
      </c>
      <c r="E30" s="58" t="s">
        <v>291</v>
      </c>
      <c r="F30" s="60">
        <v>280</v>
      </c>
      <c r="G30" s="60">
        <v>1.85</v>
      </c>
      <c r="H30" s="61">
        <f t="shared" si="1"/>
        <v>518</v>
      </c>
      <c r="I30" s="58" t="s">
        <v>292</v>
      </c>
      <c r="L30" s="37"/>
    </row>
    <row r="31" spans="1:9" ht="63.75">
      <c r="A31" s="39">
        <f ca="1" t="shared" si="0"/>
        <v>192</v>
      </c>
      <c r="B31" s="58" t="s">
        <v>507</v>
      </c>
      <c r="C31" s="28" t="s">
        <v>242</v>
      </c>
      <c r="D31" s="62" t="s">
        <v>566</v>
      </c>
      <c r="E31" s="58" t="s">
        <v>291</v>
      </c>
      <c r="F31" s="60">
        <v>280</v>
      </c>
      <c r="G31" s="60">
        <v>5.44</v>
      </c>
      <c r="H31" s="61">
        <f t="shared" si="1"/>
        <v>1523.2</v>
      </c>
      <c r="I31" s="58" t="s">
        <v>292</v>
      </c>
    </row>
    <row r="32" spans="1:9" ht="38.25">
      <c r="A32" s="39">
        <f ca="1" t="shared" si="0"/>
        <v>193</v>
      </c>
      <c r="B32" s="58" t="s">
        <v>508</v>
      </c>
      <c r="C32" s="28"/>
      <c r="D32" s="62" t="s">
        <v>567</v>
      </c>
      <c r="E32" s="58" t="s">
        <v>291</v>
      </c>
      <c r="F32" s="60">
        <v>3540</v>
      </c>
      <c r="G32" s="60">
        <v>0.58</v>
      </c>
      <c r="H32" s="61">
        <f t="shared" si="1"/>
        <v>2053.2</v>
      </c>
      <c r="I32" s="58" t="s">
        <v>292</v>
      </c>
    </row>
    <row r="33" spans="1:9" ht="38.25">
      <c r="A33" s="39">
        <f ca="1" t="shared" si="0"/>
        <v>194</v>
      </c>
      <c r="B33" s="58" t="s">
        <v>509</v>
      </c>
      <c r="C33" s="28"/>
      <c r="D33" s="62" t="s">
        <v>568</v>
      </c>
      <c r="E33" s="58" t="s">
        <v>291</v>
      </c>
      <c r="F33" s="60">
        <v>295</v>
      </c>
      <c r="G33" s="60">
        <v>16.34</v>
      </c>
      <c r="H33" s="61">
        <f t="shared" si="1"/>
        <v>4820.3</v>
      </c>
      <c r="I33" s="58" t="s">
        <v>292</v>
      </c>
    </row>
    <row r="34" spans="1:12" ht="12.75">
      <c r="A34" s="39">
        <f ca="1" t="shared" si="0"/>
        <v>195</v>
      </c>
      <c r="B34" s="58" t="s">
        <v>510</v>
      </c>
      <c r="C34" s="28"/>
      <c r="D34" s="59" t="s">
        <v>569</v>
      </c>
      <c r="E34" s="58" t="s">
        <v>291</v>
      </c>
      <c r="F34" s="60">
        <v>25</v>
      </c>
      <c r="G34" s="60">
        <v>6.6</v>
      </c>
      <c r="H34" s="61">
        <f t="shared" si="1"/>
        <v>165</v>
      </c>
      <c r="I34" s="58" t="s">
        <v>292</v>
      </c>
      <c r="L34" s="37"/>
    </row>
    <row r="35" spans="1:12" ht="12.75">
      <c r="A35" s="39">
        <f ca="1" t="shared" si="0"/>
        <v>196</v>
      </c>
      <c r="B35" s="58" t="s">
        <v>511</v>
      </c>
      <c r="C35" s="28" t="s">
        <v>242</v>
      </c>
      <c r="D35" s="59" t="s">
        <v>570</v>
      </c>
      <c r="E35" s="58" t="s">
        <v>494</v>
      </c>
      <c r="F35" s="60">
        <v>25</v>
      </c>
      <c r="G35" s="60">
        <v>45</v>
      </c>
      <c r="H35" s="61">
        <f t="shared" si="1"/>
        <v>1125</v>
      </c>
      <c r="I35" s="58" t="s">
        <v>292</v>
      </c>
      <c r="L35" s="38"/>
    </row>
    <row r="36" spans="1:12" ht="12.75">
      <c r="A36" s="39">
        <f ca="1" t="shared" si="0"/>
        <v>197</v>
      </c>
      <c r="B36" s="58" t="s">
        <v>512</v>
      </c>
      <c r="C36" s="28" t="s">
        <v>242</v>
      </c>
      <c r="D36" s="59" t="s">
        <v>571</v>
      </c>
      <c r="E36" s="58" t="s">
        <v>494</v>
      </c>
      <c r="F36" s="60">
        <v>15</v>
      </c>
      <c r="G36" s="60">
        <v>140</v>
      </c>
      <c r="H36" s="61">
        <f t="shared" si="1"/>
        <v>2100</v>
      </c>
      <c r="I36" s="58" t="s">
        <v>292</v>
      </c>
      <c r="L36" s="37"/>
    </row>
    <row r="37" spans="1:9" ht="38.25">
      <c r="A37" s="39">
        <f ca="1" t="shared" si="0"/>
        <v>198</v>
      </c>
      <c r="B37" s="58" t="s">
        <v>513</v>
      </c>
      <c r="C37" s="28"/>
      <c r="D37" s="62" t="s">
        <v>572</v>
      </c>
      <c r="E37" s="58" t="s">
        <v>514</v>
      </c>
      <c r="F37" s="60">
        <v>1</v>
      </c>
      <c r="G37" s="60">
        <v>307.9</v>
      </c>
      <c r="H37" s="61">
        <f t="shared" si="1"/>
        <v>307.9</v>
      </c>
      <c r="I37" s="58" t="s">
        <v>292</v>
      </c>
    </row>
    <row r="38" spans="1:9" ht="38.25">
      <c r="A38" s="39">
        <f ca="1" t="shared" si="0"/>
        <v>199</v>
      </c>
      <c r="B38" s="58" t="s">
        <v>515</v>
      </c>
      <c r="C38" s="28"/>
      <c r="D38" s="62" t="s">
        <v>573</v>
      </c>
      <c r="E38" s="58" t="s">
        <v>514</v>
      </c>
      <c r="F38" s="60">
        <v>690</v>
      </c>
      <c r="G38" s="60">
        <v>7.33</v>
      </c>
      <c r="H38" s="61">
        <f t="shared" si="1"/>
        <v>5057.7</v>
      </c>
      <c r="I38" s="58" t="s">
        <v>292</v>
      </c>
    </row>
    <row r="39" spans="1:12" ht="51">
      <c r="A39" s="39">
        <f ca="1" t="shared" si="0"/>
        <v>200</v>
      </c>
      <c r="B39" s="58" t="s">
        <v>516</v>
      </c>
      <c r="C39" s="28"/>
      <c r="D39" s="62" t="s">
        <v>574</v>
      </c>
      <c r="E39" s="58" t="s">
        <v>329</v>
      </c>
      <c r="F39" s="60">
        <v>1</v>
      </c>
      <c r="G39" s="60">
        <v>325.6</v>
      </c>
      <c r="H39" s="61">
        <f t="shared" si="1"/>
        <v>325.6</v>
      </c>
      <c r="I39" s="58" t="s">
        <v>292</v>
      </c>
      <c r="L39" s="37"/>
    </row>
    <row r="40" spans="1:12" ht="38.25">
      <c r="A40" s="39">
        <f ca="1" t="shared" si="0"/>
        <v>201</v>
      </c>
      <c r="B40" s="58" t="s">
        <v>517</v>
      </c>
      <c r="C40" s="28"/>
      <c r="D40" s="62" t="s">
        <v>575</v>
      </c>
      <c r="E40" s="58" t="s">
        <v>329</v>
      </c>
      <c r="F40" s="60">
        <v>23</v>
      </c>
      <c r="G40" s="60">
        <v>143</v>
      </c>
      <c r="H40" s="61">
        <f t="shared" si="1"/>
        <v>3289</v>
      </c>
      <c r="I40" s="58" t="s">
        <v>292</v>
      </c>
      <c r="L40" s="38"/>
    </row>
    <row r="41" spans="1:12" ht="38.25">
      <c r="A41" s="39">
        <f ca="1" t="shared" si="0"/>
        <v>202</v>
      </c>
      <c r="B41" s="58" t="s">
        <v>518</v>
      </c>
      <c r="C41" s="28"/>
      <c r="D41" s="62" t="s">
        <v>576</v>
      </c>
      <c r="E41" s="58" t="s">
        <v>519</v>
      </c>
      <c r="F41" s="60">
        <v>1</v>
      </c>
      <c r="G41" s="60">
        <v>287.11</v>
      </c>
      <c r="H41" s="61">
        <f t="shared" si="1"/>
        <v>287.11</v>
      </c>
      <c r="I41" s="58" t="s">
        <v>292</v>
      </c>
      <c r="L41" s="37"/>
    </row>
    <row r="42" spans="1:9" ht="38.25">
      <c r="A42" s="39">
        <f ca="1" t="shared" si="0"/>
        <v>203</v>
      </c>
      <c r="B42" s="58" t="s">
        <v>520</v>
      </c>
      <c r="C42" s="28"/>
      <c r="D42" s="62" t="s">
        <v>577</v>
      </c>
      <c r="E42" s="58" t="s">
        <v>329</v>
      </c>
      <c r="F42" s="60">
        <v>8</v>
      </c>
      <c r="G42" s="60">
        <v>0.46</v>
      </c>
      <c r="H42" s="61">
        <f t="shared" si="1"/>
        <v>3.68</v>
      </c>
      <c r="I42" s="58" t="s">
        <v>292</v>
      </c>
    </row>
    <row r="43" spans="1:9" ht="38.25">
      <c r="A43" s="39">
        <f ca="1" t="shared" si="0"/>
        <v>204</v>
      </c>
      <c r="B43" s="58" t="s">
        <v>521</v>
      </c>
      <c r="C43" s="28"/>
      <c r="D43" s="62" t="s">
        <v>578</v>
      </c>
      <c r="E43" s="58" t="s">
        <v>329</v>
      </c>
      <c r="F43" s="60">
        <v>8</v>
      </c>
      <c r="G43" s="60">
        <v>0.51</v>
      </c>
      <c r="H43" s="61">
        <f t="shared" si="1"/>
        <v>4.08</v>
      </c>
      <c r="I43" s="58" t="s">
        <v>292</v>
      </c>
    </row>
    <row r="44" spans="1:9" ht="38.25">
      <c r="A44" s="39">
        <f ca="1" t="shared" si="0"/>
        <v>205</v>
      </c>
      <c r="B44" s="58" t="s">
        <v>522</v>
      </c>
      <c r="C44" s="28"/>
      <c r="D44" s="62" t="s">
        <v>579</v>
      </c>
      <c r="E44" s="58" t="s">
        <v>329</v>
      </c>
      <c r="F44" s="60">
        <v>15</v>
      </c>
      <c r="G44" s="60">
        <v>0.46</v>
      </c>
      <c r="H44" s="61">
        <f t="shared" si="1"/>
        <v>6.9</v>
      </c>
      <c r="I44" s="58" t="s">
        <v>292</v>
      </c>
    </row>
    <row r="45" spans="1:12" ht="38.25">
      <c r="A45" s="39">
        <f ca="1" t="shared" si="0"/>
        <v>206</v>
      </c>
      <c r="B45" s="58" t="s">
        <v>523</v>
      </c>
      <c r="C45" s="28"/>
      <c r="D45" s="62" t="s">
        <v>580</v>
      </c>
      <c r="E45" s="58" t="s">
        <v>329</v>
      </c>
      <c r="F45" s="60">
        <v>15</v>
      </c>
      <c r="G45" s="60">
        <v>0.46</v>
      </c>
      <c r="H45" s="61">
        <f t="shared" si="1"/>
        <v>6.9</v>
      </c>
      <c r="I45" s="58" t="s">
        <v>292</v>
      </c>
      <c r="L45" s="37"/>
    </row>
    <row r="46" spans="1:12" ht="38.25">
      <c r="A46" s="39">
        <f ca="1" t="shared" si="0"/>
        <v>207</v>
      </c>
      <c r="B46" s="58" t="s">
        <v>524</v>
      </c>
      <c r="C46" s="28"/>
      <c r="D46" s="62" t="s">
        <v>581</v>
      </c>
      <c r="E46" s="58" t="s">
        <v>300</v>
      </c>
      <c r="F46" s="60">
        <v>135</v>
      </c>
      <c r="G46" s="60">
        <v>6.09</v>
      </c>
      <c r="H46" s="61">
        <f t="shared" si="1"/>
        <v>822.15</v>
      </c>
      <c r="I46" s="58" t="s">
        <v>292</v>
      </c>
      <c r="L46" s="38"/>
    </row>
    <row r="47" spans="1:12" ht="38.25">
      <c r="A47" s="39">
        <f ca="1" t="shared" si="0"/>
        <v>208</v>
      </c>
      <c r="B47" s="58" t="s">
        <v>525</v>
      </c>
      <c r="C47" s="28"/>
      <c r="D47" s="62" t="s">
        <v>582</v>
      </c>
      <c r="E47" s="58" t="s">
        <v>300</v>
      </c>
      <c r="F47" s="60">
        <v>105000</v>
      </c>
      <c r="G47" s="60">
        <v>0.13</v>
      </c>
      <c r="H47" s="61">
        <f t="shared" si="1"/>
        <v>13650</v>
      </c>
      <c r="I47" s="58" t="s">
        <v>292</v>
      </c>
      <c r="L47" s="37"/>
    </row>
    <row r="48" spans="1:9" ht="38.25">
      <c r="A48" s="39">
        <f ca="1" t="shared" si="0"/>
        <v>209</v>
      </c>
      <c r="B48" s="58" t="s">
        <v>526</v>
      </c>
      <c r="C48" s="28"/>
      <c r="D48" s="62" t="s">
        <v>583</v>
      </c>
      <c r="E48" s="58" t="s">
        <v>300</v>
      </c>
      <c r="F48" s="60">
        <v>30</v>
      </c>
      <c r="G48" s="60">
        <v>5.57</v>
      </c>
      <c r="H48" s="61">
        <f t="shared" si="1"/>
        <v>167.10000000000002</v>
      </c>
      <c r="I48" s="58" t="s">
        <v>292</v>
      </c>
    </row>
    <row r="49" spans="1:9" ht="38.25">
      <c r="A49" s="39">
        <f ca="1" t="shared" si="0"/>
        <v>210</v>
      </c>
      <c r="B49" s="58" t="s">
        <v>527</v>
      </c>
      <c r="C49" s="28"/>
      <c r="D49" s="62" t="s">
        <v>584</v>
      </c>
      <c r="E49" s="58" t="s">
        <v>300</v>
      </c>
      <c r="F49" s="60">
        <v>301</v>
      </c>
      <c r="G49" s="60">
        <v>0.51</v>
      </c>
      <c r="H49" s="61">
        <f t="shared" si="1"/>
        <v>153.51</v>
      </c>
      <c r="I49" s="58" t="s">
        <v>292</v>
      </c>
    </row>
    <row r="50" spans="1:9" ht="63.75">
      <c r="A50" s="39">
        <f ca="1" t="shared" si="0"/>
        <v>211</v>
      </c>
      <c r="B50" s="58" t="s">
        <v>528</v>
      </c>
      <c r="C50" s="28"/>
      <c r="D50" s="62" t="s">
        <v>585</v>
      </c>
      <c r="E50" s="58" t="s">
        <v>291</v>
      </c>
      <c r="F50" s="60">
        <v>8</v>
      </c>
      <c r="G50" s="60">
        <v>6.99</v>
      </c>
      <c r="H50" s="61">
        <f t="shared" si="1"/>
        <v>55.92</v>
      </c>
      <c r="I50" s="58" t="s">
        <v>292</v>
      </c>
    </row>
    <row r="51" spans="1:9" ht="63.75">
      <c r="A51" s="39">
        <f ca="1" t="shared" si="0"/>
        <v>212</v>
      </c>
      <c r="B51" s="58" t="s">
        <v>529</v>
      </c>
      <c r="C51" s="28"/>
      <c r="D51" s="62" t="s">
        <v>586</v>
      </c>
      <c r="E51" s="58" t="s">
        <v>291</v>
      </c>
      <c r="F51" s="60">
        <v>184</v>
      </c>
      <c r="G51" s="60">
        <v>2.53</v>
      </c>
      <c r="H51" s="61">
        <f t="shared" si="1"/>
        <v>465.52</v>
      </c>
      <c r="I51" s="58" t="s">
        <v>292</v>
      </c>
    </row>
    <row r="52" spans="1:9" ht="51">
      <c r="A52" s="39">
        <f ca="1" t="shared" si="0"/>
        <v>213</v>
      </c>
      <c r="B52" s="58" t="s">
        <v>530</v>
      </c>
      <c r="C52" s="28"/>
      <c r="D52" s="62" t="s">
        <v>587</v>
      </c>
      <c r="E52" s="58" t="s">
        <v>329</v>
      </c>
      <c r="F52" s="60">
        <v>70</v>
      </c>
      <c r="G52" s="60">
        <v>1.8</v>
      </c>
      <c r="H52" s="61">
        <f t="shared" si="1"/>
        <v>126</v>
      </c>
      <c r="I52" s="58" t="s">
        <v>292</v>
      </c>
    </row>
    <row r="53" spans="1:9" ht="51">
      <c r="A53" s="39">
        <f ca="1" t="shared" si="0"/>
        <v>214</v>
      </c>
      <c r="B53" s="58" t="s">
        <v>531</v>
      </c>
      <c r="C53" s="28"/>
      <c r="D53" s="62" t="s">
        <v>588</v>
      </c>
      <c r="E53" s="58" t="s">
        <v>329</v>
      </c>
      <c r="F53" s="60">
        <v>70</v>
      </c>
      <c r="G53" s="60">
        <v>2.59</v>
      </c>
      <c r="H53" s="61">
        <f t="shared" si="1"/>
        <v>181.29999999999998</v>
      </c>
      <c r="I53" s="58" t="s">
        <v>292</v>
      </c>
    </row>
    <row r="54" spans="1:9" ht="63.75">
      <c r="A54" s="39">
        <f ca="1" t="shared" si="0"/>
        <v>215</v>
      </c>
      <c r="B54" s="58" t="s">
        <v>532</v>
      </c>
      <c r="C54" s="28"/>
      <c r="D54" s="62" t="s">
        <v>589</v>
      </c>
      <c r="E54" s="58" t="s">
        <v>329</v>
      </c>
      <c r="F54" s="60">
        <v>5</v>
      </c>
      <c r="G54" s="60">
        <v>3.2</v>
      </c>
      <c r="H54" s="61">
        <f t="shared" si="1"/>
        <v>16</v>
      </c>
      <c r="I54" s="58" t="s">
        <v>292</v>
      </c>
    </row>
    <row r="55" spans="1:9" ht="63.75">
      <c r="A55" s="39">
        <f ca="1" t="shared" si="0"/>
        <v>216</v>
      </c>
      <c r="B55" s="58" t="s">
        <v>533</v>
      </c>
      <c r="C55" s="28"/>
      <c r="D55" s="62" t="s">
        <v>590</v>
      </c>
      <c r="E55" s="58" t="s">
        <v>329</v>
      </c>
      <c r="F55" s="60">
        <v>10</v>
      </c>
      <c r="G55" s="60">
        <v>0.68</v>
      </c>
      <c r="H55" s="61">
        <f t="shared" si="1"/>
        <v>6.800000000000001</v>
      </c>
      <c r="I55" s="58" t="s">
        <v>292</v>
      </c>
    </row>
    <row r="56" spans="1:9" ht="12.75">
      <c r="A56" s="39">
        <f ca="1" t="shared" si="0"/>
        <v>217</v>
      </c>
      <c r="B56" s="58" t="s">
        <v>534</v>
      </c>
      <c r="C56" s="28"/>
      <c r="D56" s="59" t="s">
        <v>591</v>
      </c>
      <c r="E56" s="58" t="s">
        <v>300</v>
      </c>
      <c r="F56" s="60">
        <v>250</v>
      </c>
      <c r="G56" s="60">
        <v>1.74</v>
      </c>
      <c r="H56" s="61">
        <f t="shared" si="1"/>
        <v>435</v>
      </c>
      <c r="I56" s="58" t="s">
        <v>292</v>
      </c>
    </row>
    <row r="57" spans="1:9" ht="12.75" customHeight="1">
      <c r="A57" s="39">
        <f ca="1" t="shared" si="0"/>
        <v>218</v>
      </c>
      <c r="B57" s="58" t="s">
        <v>535</v>
      </c>
      <c r="C57" s="28"/>
      <c r="D57" s="62" t="s">
        <v>592</v>
      </c>
      <c r="E57" s="58" t="s">
        <v>300</v>
      </c>
      <c r="F57" s="60">
        <v>250</v>
      </c>
      <c r="G57" s="60">
        <v>0.25</v>
      </c>
      <c r="H57" s="61">
        <f t="shared" si="1"/>
        <v>62.5</v>
      </c>
      <c r="I57" s="58" t="s">
        <v>292</v>
      </c>
    </row>
    <row r="58" spans="1:9" ht="51">
      <c r="A58" s="39">
        <f ca="1" t="shared" si="0"/>
        <v>219</v>
      </c>
      <c r="B58" s="58" t="s">
        <v>536</v>
      </c>
      <c r="C58" s="28"/>
      <c r="D58" s="62" t="s">
        <v>593</v>
      </c>
      <c r="E58" s="58" t="s">
        <v>300</v>
      </c>
      <c r="F58" s="60">
        <v>250</v>
      </c>
      <c r="G58" s="60">
        <v>0.79</v>
      </c>
      <c r="H58" s="61">
        <f t="shared" si="1"/>
        <v>197.5</v>
      </c>
      <c r="I58" s="58" t="s">
        <v>292</v>
      </c>
    </row>
    <row r="59" spans="1:9" ht="38.25">
      <c r="A59" s="39">
        <f ca="1" t="shared" si="0"/>
        <v>220</v>
      </c>
      <c r="B59" s="58" t="s">
        <v>537</v>
      </c>
      <c r="C59" s="28"/>
      <c r="D59" s="62" t="s">
        <v>594</v>
      </c>
      <c r="E59" s="58" t="s">
        <v>329</v>
      </c>
      <c r="F59" s="60">
        <v>90</v>
      </c>
      <c r="G59" s="60">
        <v>1.65</v>
      </c>
      <c r="H59" s="61">
        <f t="shared" si="1"/>
        <v>148.5</v>
      </c>
      <c r="I59" s="58" t="s">
        <v>292</v>
      </c>
    </row>
    <row r="60" spans="1:9" ht="51">
      <c r="A60" s="39">
        <f ca="1" t="shared" si="0"/>
        <v>221</v>
      </c>
      <c r="B60" s="58" t="s">
        <v>538</v>
      </c>
      <c r="C60" s="28"/>
      <c r="D60" s="62" t="s">
        <v>595</v>
      </c>
      <c r="E60" s="58" t="s">
        <v>494</v>
      </c>
      <c r="F60" s="60">
        <v>180</v>
      </c>
      <c r="G60" s="60">
        <v>3.1</v>
      </c>
      <c r="H60" s="61">
        <f t="shared" si="1"/>
        <v>558</v>
      </c>
      <c r="I60" s="58" t="s">
        <v>292</v>
      </c>
    </row>
    <row r="61" spans="1:9" ht="12.75">
      <c r="A61" s="39">
        <f ca="1" t="shared" si="0"/>
        <v>222</v>
      </c>
      <c r="B61" s="58" t="s">
        <v>539</v>
      </c>
      <c r="C61" s="28" t="s">
        <v>242</v>
      </c>
      <c r="D61" s="59" t="s">
        <v>596</v>
      </c>
      <c r="E61" s="58" t="s">
        <v>540</v>
      </c>
      <c r="F61" s="60">
        <v>30</v>
      </c>
      <c r="G61" s="60">
        <v>6.42</v>
      </c>
      <c r="H61" s="61">
        <f t="shared" si="1"/>
        <v>192.6</v>
      </c>
      <c r="I61" s="58" t="s">
        <v>292</v>
      </c>
    </row>
    <row r="62" spans="1:9" ht="12.75">
      <c r="A62" s="39">
        <f ca="1" t="shared" si="0"/>
        <v>223</v>
      </c>
      <c r="B62" s="58" t="s">
        <v>541</v>
      </c>
      <c r="C62" s="28" t="s">
        <v>242</v>
      </c>
      <c r="D62" s="59" t="s">
        <v>597</v>
      </c>
      <c r="E62" s="58" t="s">
        <v>300</v>
      </c>
      <c r="F62" s="60">
        <v>650</v>
      </c>
      <c r="G62" s="60">
        <v>0.7</v>
      </c>
      <c r="H62" s="61">
        <f t="shared" si="1"/>
        <v>454.99999999999994</v>
      </c>
      <c r="I62" s="58" t="s">
        <v>292</v>
      </c>
    </row>
    <row r="63" spans="1:9" ht="38.25">
      <c r="A63" s="39">
        <f ca="1" t="shared" si="0"/>
        <v>224</v>
      </c>
      <c r="B63" s="58" t="s">
        <v>542</v>
      </c>
      <c r="C63" s="28"/>
      <c r="D63" s="62" t="s">
        <v>598</v>
      </c>
      <c r="E63" s="58" t="s">
        <v>329</v>
      </c>
      <c r="F63" s="60">
        <v>100</v>
      </c>
      <c r="G63" s="60">
        <v>1.06</v>
      </c>
      <c r="H63" s="61">
        <f t="shared" si="1"/>
        <v>106</v>
      </c>
      <c r="I63" s="58" t="s">
        <v>292</v>
      </c>
    </row>
    <row r="64" spans="1:9" ht="12.75">
      <c r="A64" s="39">
        <f ca="1" t="shared" si="0"/>
        <v>225</v>
      </c>
      <c r="B64" s="58" t="s">
        <v>543</v>
      </c>
      <c r="C64" s="28"/>
      <c r="D64" s="59" t="s">
        <v>599</v>
      </c>
      <c r="E64" s="58" t="s">
        <v>300</v>
      </c>
      <c r="F64" s="60">
        <v>130</v>
      </c>
      <c r="G64" s="60">
        <v>14.31</v>
      </c>
      <c r="H64" s="61">
        <f t="shared" si="1"/>
        <v>1860.3</v>
      </c>
      <c r="I64" s="58" t="s">
        <v>292</v>
      </c>
    </row>
    <row r="65" spans="1:9" ht="12.75">
      <c r="A65" s="39">
        <f ca="1" t="shared" si="0"/>
        <v>226</v>
      </c>
      <c r="B65" s="58" t="s">
        <v>544</v>
      </c>
      <c r="C65" s="28"/>
      <c r="D65" s="59" t="s">
        <v>600</v>
      </c>
      <c r="E65" s="58" t="s">
        <v>329</v>
      </c>
      <c r="F65" s="60">
        <v>8</v>
      </c>
      <c r="G65" s="60">
        <v>73.7</v>
      </c>
      <c r="H65" s="61">
        <f t="shared" si="1"/>
        <v>589.6</v>
      </c>
      <c r="I65" s="58" t="s">
        <v>292</v>
      </c>
    </row>
    <row r="66" spans="1:9" ht="12.75">
      <c r="A66" s="39">
        <f ca="1" t="shared" si="0"/>
        <v>227</v>
      </c>
      <c r="B66" s="58" t="s">
        <v>545</v>
      </c>
      <c r="C66" s="28" t="s">
        <v>242</v>
      </c>
      <c r="D66" s="59" t="s">
        <v>601</v>
      </c>
      <c r="E66" s="58" t="s">
        <v>329</v>
      </c>
      <c r="F66" s="60">
        <v>1</v>
      </c>
      <c r="G66" s="60">
        <v>96.6</v>
      </c>
      <c r="H66" s="61">
        <f t="shared" si="1"/>
        <v>96.6</v>
      </c>
      <c r="I66" s="58" t="s">
        <v>292</v>
      </c>
    </row>
    <row r="67" spans="1:9" ht="12.75">
      <c r="A67" s="39">
        <f ca="1" t="shared" si="0"/>
        <v>228</v>
      </c>
      <c r="B67" s="58" t="s">
        <v>546</v>
      </c>
      <c r="C67" s="28" t="s">
        <v>242</v>
      </c>
      <c r="D67" s="59" t="s">
        <v>602</v>
      </c>
      <c r="E67" s="58" t="s">
        <v>329</v>
      </c>
      <c r="F67" s="60">
        <v>3</v>
      </c>
      <c r="G67" s="60">
        <v>98.26</v>
      </c>
      <c r="H67" s="61">
        <f t="shared" si="1"/>
        <v>294.78000000000003</v>
      </c>
      <c r="I67" s="58" t="s">
        <v>292</v>
      </c>
    </row>
    <row r="68" spans="1:9" ht="38.25">
      <c r="A68" s="39">
        <f ca="1" t="shared" si="0"/>
        <v>229</v>
      </c>
      <c r="B68" s="58" t="s">
        <v>547</v>
      </c>
      <c r="C68" s="28"/>
      <c r="D68" s="62" t="s">
        <v>603</v>
      </c>
      <c r="E68" s="58" t="s">
        <v>329</v>
      </c>
      <c r="F68" s="60">
        <v>3</v>
      </c>
      <c r="G68" s="60">
        <v>2.39</v>
      </c>
      <c r="H68" s="61">
        <f t="shared" si="1"/>
        <v>7.17</v>
      </c>
      <c r="I68" s="58" t="s">
        <v>292</v>
      </c>
    </row>
    <row r="69" spans="1:9" ht="12.75">
      <c r="A69" s="39">
        <f ca="1" t="shared" si="0"/>
        <v>230</v>
      </c>
      <c r="B69" s="58" t="s">
        <v>548</v>
      </c>
      <c r="C69" s="28" t="s">
        <v>242</v>
      </c>
      <c r="D69" s="59" t="s">
        <v>604</v>
      </c>
      <c r="E69" s="58" t="s">
        <v>329</v>
      </c>
      <c r="F69" s="60">
        <v>2</v>
      </c>
      <c r="G69" s="60">
        <v>27.13</v>
      </c>
      <c r="H69" s="61">
        <f t="shared" si="1"/>
        <v>54.26</v>
      </c>
      <c r="I69" s="58" t="s">
        <v>292</v>
      </c>
    </row>
    <row r="70" spans="1:9" ht="12.75">
      <c r="A70" s="39">
        <f ca="1" t="shared" si="0"/>
        <v>231</v>
      </c>
      <c r="B70" s="58" t="s">
        <v>489</v>
      </c>
      <c r="C70" s="28"/>
      <c r="D70" s="59" t="s">
        <v>550</v>
      </c>
      <c r="E70" s="58" t="s">
        <v>490</v>
      </c>
      <c r="F70" s="60">
        <v>350</v>
      </c>
      <c r="G70" s="60">
        <v>38.44</v>
      </c>
      <c r="H70" s="61">
        <f t="shared" si="1"/>
        <v>13454</v>
      </c>
      <c r="I70" s="58" t="s">
        <v>292</v>
      </c>
    </row>
  </sheetData>
  <sheetProtection password="F301" sheet="1" selectLockedCells="1"/>
  <mergeCells count="2">
    <mergeCell ref="A1:I1"/>
    <mergeCell ref="D6:G6"/>
  </mergeCells>
  <conditionalFormatting sqref="I28:I32 I34:I37 I39:I43 I45:I70 I15:I26 F15:G70">
    <cfRule type="cellIs" priority="4" dxfId="0" operator="notEqual" stopIfTrue="1">
      <formula>""</formula>
    </cfRule>
  </conditionalFormatting>
  <conditionalFormatting sqref="H6">
    <cfRule type="cellIs" priority="96" dxfId="7" operator="equal" stopIfTrue="1">
      <formula>0</formula>
    </cfRule>
    <cfRule type="cellIs" priority="97" dxfId="6" operator="lessThan" stopIfTrue="1">
      <formula>Sicherheitsmaßnahmen!#REF!</formula>
    </cfRule>
    <cfRule type="cellIs" priority="98" dxfId="5" operator="greaterThanOrEqual" stopIfTrue="1">
      <formula>Sicherheitsmaßnahmen!#REF!</formula>
    </cfRule>
  </conditionalFormatting>
  <conditionalFormatting sqref="B24:C70 E24:E70">
    <cfRule type="cellIs" priority="3" dxfId="0" operator="notEqual" stopIfTrue="1">
      <formula>""</formula>
    </cfRule>
  </conditionalFormatting>
  <conditionalFormatting sqref="B15:C23 E15:E23">
    <cfRule type="cellIs" priority="2" dxfId="0" operator="notEqual" stopIfTrue="1">
      <formula>""</formula>
    </cfRule>
  </conditionalFormatting>
  <conditionalFormatting sqref="D15:D70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5:G65408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5" customWidth="1"/>
    <col min="2" max="2" width="23.421875" style="25" customWidth="1"/>
    <col min="3" max="5" width="11.421875" style="25" customWidth="1"/>
    <col min="6" max="6" width="45.28125" style="25" bestFit="1" customWidth="1"/>
    <col min="7" max="7" width="49.28125" style="25" bestFit="1" customWidth="1"/>
    <col min="8" max="16384" width="11.421875" style="25" customWidth="1"/>
  </cols>
  <sheetData>
    <row r="1" spans="1:2" ht="15.75">
      <c r="A1" s="29" t="s">
        <v>209</v>
      </c>
      <c r="B1" s="29" t="s">
        <v>0</v>
      </c>
    </row>
    <row r="2" spans="1:2" ht="15.7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</v>
      </c>
      <c r="B4" s="32" t="s">
        <v>16</v>
      </c>
    </row>
    <row r="5" spans="1:7" ht="15">
      <c r="A5" s="32" t="s">
        <v>4</v>
      </c>
      <c r="B5" s="32" t="s">
        <v>193</v>
      </c>
      <c r="F5" s="26" t="s">
        <v>3</v>
      </c>
      <c r="G5" s="25" t="s">
        <v>23</v>
      </c>
    </row>
    <row r="6" spans="1:7" ht="15">
      <c r="A6" s="32" t="s">
        <v>10</v>
      </c>
      <c r="B6" s="32" t="s">
        <v>75</v>
      </c>
      <c r="F6" s="26" t="s">
        <v>6</v>
      </c>
      <c r="G6" s="25" t="s">
        <v>26</v>
      </c>
    </row>
    <row r="7" spans="1:7" ht="15">
      <c r="A7" s="32" t="s">
        <v>12</v>
      </c>
      <c r="B7" s="32" t="s">
        <v>8</v>
      </c>
      <c r="F7" s="26" t="s">
        <v>9</v>
      </c>
      <c r="G7" s="25" t="s">
        <v>29</v>
      </c>
    </row>
    <row r="8" spans="1:7" ht="15">
      <c r="A8" s="32" t="s">
        <v>15</v>
      </c>
      <c r="B8" s="32" t="s">
        <v>5</v>
      </c>
      <c r="F8" s="26" t="s">
        <v>11</v>
      </c>
      <c r="G8" s="25" t="s">
        <v>32</v>
      </c>
    </row>
    <row r="9" spans="1:7" ht="15">
      <c r="A9" s="32" t="s">
        <v>17</v>
      </c>
      <c r="B9" s="32" t="s">
        <v>115</v>
      </c>
      <c r="F9" s="26" t="s">
        <v>14</v>
      </c>
      <c r="G9" s="25" t="s">
        <v>35</v>
      </c>
    </row>
    <row r="10" spans="1:2" ht="12.75">
      <c r="A10" s="32" t="s">
        <v>19</v>
      </c>
      <c r="B10" s="32" t="s">
        <v>18</v>
      </c>
    </row>
    <row r="11" spans="1:2" ht="12.75">
      <c r="A11" s="32" t="s">
        <v>21</v>
      </c>
      <c r="B11" s="32" t="s">
        <v>20</v>
      </c>
    </row>
    <row r="12" spans="1:2" ht="12.75">
      <c r="A12" s="32" t="s">
        <v>24</v>
      </c>
      <c r="B12" s="32" t="s">
        <v>31</v>
      </c>
    </row>
    <row r="13" spans="1:2" ht="12.75">
      <c r="A13" s="32" t="s">
        <v>27</v>
      </c>
      <c r="B13" s="32" t="s">
        <v>25</v>
      </c>
    </row>
    <row r="14" spans="1:2" ht="12.75">
      <c r="A14" s="32" t="s">
        <v>30</v>
      </c>
      <c r="B14" s="32" t="s">
        <v>28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36</v>
      </c>
      <c r="B16" s="32" t="s">
        <v>127</v>
      </c>
    </row>
    <row r="17" spans="1:2" ht="12.75">
      <c r="A17" s="32" t="s">
        <v>218</v>
      </c>
      <c r="B17" s="32" t="s">
        <v>54</v>
      </c>
    </row>
    <row r="18" spans="1:2" ht="12.75">
      <c r="A18" s="32" t="s">
        <v>38</v>
      </c>
      <c r="B18" s="32" t="s">
        <v>113</v>
      </c>
    </row>
    <row r="19" spans="1:2" ht="12.75">
      <c r="A19" s="32" t="s">
        <v>41</v>
      </c>
      <c r="B19" s="32" t="s">
        <v>89</v>
      </c>
    </row>
    <row r="20" spans="1:2" ht="12.75">
      <c r="A20" s="32" t="s">
        <v>210</v>
      </c>
      <c r="B20" s="32" t="s">
        <v>211</v>
      </c>
    </row>
    <row r="21" spans="1:2" ht="12.75">
      <c r="A21" s="32" t="s">
        <v>44</v>
      </c>
      <c r="B21" s="32" t="s">
        <v>201</v>
      </c>
    </row>
    <row r="22" spans="1:2" ht="12.75">
      <c r="A22" s="32" t="s">
        <v>46</v>
      </c>
      <c r="B22" s="32" t="s">
        <v>64</v>
      </c>
    </row>
    <row r="23" spans="1:2" ht="12.75">
      <c r="A23" s="32" t="s">
        <v>48</v>
      </c>
      <c r="B23" s="32" t="s">
        <v>39</v>
      </c>
    </row>
    <row r="24" spans="1:2" ht="12.75">
      <c r="A24" s="32" t="s">
        <v>50</v>
      </c>
      <c r="B24" s="32" t="s">
        <v>50</v>
      </c>
    </row>
    <row r="25" spans="1:2" ht="12.75">
      <c r="A25" s="32" t="s">
        <v>52</v>
      </c>
      <c r="B25" s="32" t="s">
        <v>69</v>
      </c>
    </row>
    <row r="26" spans="1:2" ht="12.75">
      <c r="A26" s="32" t="s">
        <v>53</v>
      </c>
      <c r="B26" s="32" t="s">
        <v>71</v>
      </c>
    </row>
    <row r="27" spans="1:2" ht="12.75">
      <c r="A27" s="32" t="s">
        <v>219</v>
      </c>
      <c r="B27" s="32" t="s">
        <v>220</v>
      </c>
    </row>
    <row r="28" spans="1:2" ht="12.75">
      <c r="A28" s="32" t="s">
        <v>55</v>
      </c>
      <c r="B28" s="32" t="s">
        <v>195</v>
      </c>
    </row>
    <row r="29" spans="1:2" ht="12.75">
      <c r="A29" s="32" t="s">
        <v>56</v>
      </c>
      <c r="B29" s="32" t="s">
        <v>13</v>
      </c>
    </row>
    <row r="30" spans="1:2" ht="12.75">
      <c r="A30" s="32" t="s">
        <v>58</v>
      </c>
      <c r="B30" s="32" t="s">
        <v>147</v>
      </c>
    </row>
    <row r="31" spans="1:2" ht="12.75">
      <c r="A31" s="32" t="s">
        <v>60</v>
      </c>
      <c r="B31" s="32" t="s">
        <v>232</v>
      </c>
    </row>
    <row r="32" spans="1:2" ht="12.75">
      <c r="A32" s="32" t="s">
        <v>212</v>
      </c>
      <c r="B32" s="32" t="s">
        <v>213</v>
      </c>
    </row>
    <row r="33" spans="1:2" ht="12.75">
      <c r="A33" s="32" t="s">
        <v>63</v>
      </c>
      <c r="B33" s="32" t="s">
        <v>51</v>
      </c>
    </row>
    <row r="34" spans="1:2" ht="12.75">
      <c r="A34" s="32" t="s">
        <v>65</v>
      </c>
      <c r="B34" s="32" t="s">
        <v>42</v>
      </c>
    </row>
    <row r="35" spans="1:2" ht="12.75">
      <c r="A35" s="32" t="s">
        <v>67</v>
      </c>
      <c r="B35" s="32" t="s">
        <v>43</v>
      </c>
    </row>
    <row r="36" spans="1:2" ht="12.75">
      <c r="A36" s="32" t="s">
        <v>68</v>
      </c>
      <c r="B36" s="32" t="s">
        <v>47</v>
      </c>
    </row>
    <row r="37" spans="1:2" ht="12.75">
      <c r="A37" s="32" t="s">
        <v>70</v>
      </c>
      <c r="B37" s="32" t="s">
        <v>49</v>
      </c>
    </row>
    <row r="38" spans="1:2" ht="12.75">
      <c r="A38" s="32" t="s">
        <v>72</v>
      </c>
      <c r="B38" s="32" t="s">
        <v>37</v>
      </c>
    </row>
    <row r="39" spans="1:2" ht="12.75">
      <c r="A39" s="32" t="s">
        <v>214</v>
      </c>
      <c r="B39" s="32" t="s">
        <v>215</v>
      </c>
    </row>
    <row r="40" spans="1:2" ht="12.75">
      <c r="A40" s="32" t="s">
        <v>216</v>
      </c>
      <c r="B40" s="32" t="s">
        <v>217</v>
      </c>
    </row>
    <row r="41" spans="1:2" ht="12.75">
      <c r="A41" s="32" t="s">
        <v>76</v>
      </c>
      <c r="B41" s="32" t="s">
        <v>82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80</v>
      </c>
      <c r="B43" s="32" t="s">
        <v>80</v>
      </c>
    </row>
    <row r="44" spans="1:2" ht="12.75">
      <c r="A44" s="32" t="s">
        <v>81</v>
      </c>
      <c r="B44" s="32" t="s">
        <v>74</v>
      </c>
    </row>
    <row r="45" spans="1:2" ht="12.75">
      <c r="A45" s="32" t="s">
        <v>83</v>
      </c>
      <c r="B45" s="32" t="s">
        <v>84</v>
      </c>
    </row>
    <row r="46" spans="1:2" ht="12.75">
      <c r="A46" s="32" t="s">
        <v>85</v>
      </c>
      <c r="B46" s="32" t="s">
        <v>79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224</v>
      </c>
      <c r="B48" s="32" t="s">
        <v>88</v>
      </c>
    </row>
    <row r="49" spans="1:2" ht="12.75">
      <c r="A49" s="32" t="s">
        <v>222</v>
      </c>
      <c r="B49" s="32" t="s">
        <v>223</v>
      </c>
    </row>
    <row r="50" spans="1:2" ht="12.75">
      <c r="A50" s="32" t="s">
        <v>90</v>
      </c>
      <c r="B50" s="32" t="s">
        <v>91</v>
      </c>
    </row>
    <row r="51" spans="1:2" ht="12.75">
      <c r="A51" s="32" t="s">
        <v>92</v>
      </c>
      <c r="B51" s="32" t="s">
        <v>93</v>
      </c>
    </row>
    <row r="52" spans="1:2" ht="12.75">
      <c r="A52" s="32" t="s">
        <v>94</v>
      </c>
      <c r="B52" s="32" t="s">
        <v>97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98</v>
      </c>
      <c r="B54" s="32" t="s">
        <v>101</v>
      </c>
    </row>
    <row r="55" spans="1:2" ht="12.75">
      <c r="A55" s="32" t="s">
        <v>100</v>
      </c>
      <c r="B55" s="32" t="s">
        <v>103</v>
      </c>
    </row>
    <row r="56" spans="1:2" ht="12.75">
      <c r="A56" s="32" t="s">
        <v>102</v>
      </c>
      <c r="B56" s="32" t="s">
        <v>141</v>
      </c>
    </row>
    <row r="57" spans="1:2" ht="12.75">
      <c r="A57" s="32" t="s">
        <v>104</v>
      </c>
      <c r="B57" s="32" t="s">
        <v>160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112</v>
      </c>
      <c r="B61" s="32" t="s">
        <v>59</v>
      </c>
    </row>
    <row r="62" spans="1:2" ht="12.75">
      <c r="A62" s="32" t="s">
        <v>114</v>
      </c>
      <c r="B62" s="32" t="s">
        <v>205</v>
      </c>
    </row>
    <row r="63" spans="1:2" ht="12.75">
      <c r="A63" s="32" t="s">
        <v>116</v>
      </c>
      <c r="B63" s="32" t="s">
        <v>192</v>
      </c>
    </row>
    <row r="64" spans="1:2" ht="12.75">
      <c r="A64" s="32" t="s">
        <v>118</v>
      </c>
      <c r="B64" s="32" t="s">
        <v>119</v>
      </c>
    </row>
    <row r="65" spans="1:2" ht="12.75">
      <c r="A65" s="32" t="s">
        <v>120</v>
      </c>
      <c r="B65" s="32" t="s">
        <v>121</v>
      </c>
    </row>
    <row r="66" spans="1:2" ht="12.75">
      <c r="A66" s="32" t="s">
        <v>122</v>
      </c>
      <c r="B66" s="32" t="s">
        <v>61</v>
      </c>
    </row>
    <row r="67" spans="1:2" ht="12.75">
      <c r="A67" s="32" t="s">
        <v>124</v>
      </c>
      <c r="B67" s="32" t="s">
        <v>188</v>
      </c>
    </row>
    <row r="68" spans="1:2" ht="12.75">
      <c r="A68" s="32" t="s">
        <v>126</v>
      </c>
      <c r="B68" s="32" t="s">
        <v>190</v>
      </c>
    </row>
    <row r="69" spans="1:2" ht="12.75">
      <c r="A69" s="32" t="s">
        <v>123</v>
      </c>
      <c r="B69" s="32" t="s">
        <v>123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131</v>
      </c>
      <c r="B71" s="32" t="s">
        <v>22</v>
      </c>
    </row>
    <row r="72" spans="1:2" ht="12.75">
      <c r="A72" s="32" t="s">
        <v>133</v>
      </c>
      <c r="B72" s="32" t="s">
        <v>130</v>
      </c>
    </row>
    <row r="73" spans="1:2" ht="12.75">
      <c r="A73" s="32" t="s">
        <v>135</v>
      </c>
      <c r="B73" s="32" t="s">
        <v>132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138</v>
      </c>
      <c r="B75" s="32" t="s">
        <v>134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142</v>
      </c>
      <c r="B77" s="32" t="s">
        <v>137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146</v>
      </c>
      <c r="B79" s="32" t="s">
        <v>145</v>
      </c>
    </row>
    <row r="80" spans="1:2" ht="12.75">
      <c r="A80" s="32" t="s">
        <v>148</v>
      </c>
      <c r="B80" s="32" t="s">
        <v>40</v>
      </c>
    </row>
    <row r="81" spans="1:2" ht="12.75">
      <c r="A81" s="32" t="s">
        <v>149</v>
      </c>
      <c r="B81" s="32" t="s">
        <v>156</v>
      </c>
    </row>
    <row r="82" spans="1:2" ht="12.75">
      <c r="A82" s="32" t="s">
        <v>150</v>
      </c>
      <c r="B82" s="32" t="s">
        <v>158</v>
      </c>
    </row>
    <row r="83" spans="1:2" ht="12.75">
      <c r="A83" s="32" t="s">
        <v>151</v>
      </c>
      <c r="B83" s="32" t="s">
        <v>168</v>
      </c>
    </row>
    <row r="84" spans="1:2" ht="12.75">
      <c r="A84" s="32" t="s">
        <v>152</v>
      </c>
      <c r="B84" s="32" t="s">
        <v>170</v>
      </c>
    </row>
    <row r="85" spans="1:2" ht="12.75">
      <c r="A85" s="32" t="s">
        <v>153</v>
      </c>
      <c r="B85" s="32" t="s">
        <v>163</v>
      </c>
    </row>
    <row r="86" spans="1:2" ht="12.75">
      <c r="A86" s="32" t="s">
        <v>154</v>
      </c>
      <c r="B86" s="32" t="s">
        <v>166</v>
      </c>
    </row>
    <row r="87" spans="1:2" ht="12.75">
      <c r="A87" s="32" t="s">
        <v>155</v>
      </c>
      <c r="B87" s="32" t="s">
        <v>226</v>
      </c>
    </row>
    <row r="88" spans="1:2" ht="12.75">
      <c r="A88" s="32" t="s">
        <v>157</v>
      </c>
      <c r="B88" s="32" t="s">
        <v>227</v>
      </c>
    </row>
    <row r="89" spans="1:2" ht="12.75">
      <c r="A89" s="32" t="s">
        <v>159</v>
      </c>
      <c r="B89" s="32" t="s">
        <v>228</v>
      </c>
    </row>
    <row r="90" spans="1:2" ht="12.75">
      <c r="A90" s="32" t="s">
        <v>161</v>
      </c>
      <c r="B90" s="32" t="s">
        <v>230</v>
      </c>
    </row>
    <row r="91" spans="1:2" ht="12.75">
      <c r="A91" s="32" t="s">
        <v>162</v>
      </c>
      <c r="B91" s="32" t="s">
        <v>229</v>
      </c>
    </row>
    <row r="92" spans="1:2" ht="12.75">
      <c r="A92" s="32" t="s">
        <v>164</v>
      </c>
      <c r="B92" s="32" t="s">
        <v>231</v>
      </c>
    </row>
    <row r="93" spans="1:2" ht="12.75">
      <c r="A93" s="32" t="s">
        <v>165</v>
      </c>
      <c r="B93" s="32" t="s">
        <v>117</v>
      </c>
    </row>
    <row r="94" spans="1:2" ht="12.75">
      <c r="A94" s="32" t="s">
        <v>167</v>
      </c>
      <c r="B94" s="32" t="s">
        <v>208</v>
      </c>
    </row>
    <row r="95" spans="1:2" ht="12.75">
      <c r="A95" s="32" t="s">
        <v>169</v>
      </c>
      <c r="B95" s="32" t="s">
        <v>172</v>
      </c>
    </row>
    <row r="96" spans="1:2" ht="12.75">
      <c r="A96" s="32" t="s">
        <v>171</v>
      </c>
      <c r="B96" s="32" t="s">
        <v>185</v>
      </c>
    </row>
    <row r="97" spans="1:2" ht="12.75">
      <c r="A97" s="32" t="s">
        <v>173</v>
      </c>
      <c r="B97" s="32" t="s">
        <v>174</v>
      </c>
    </row>
    <row r="98" spans="1:2" ht="12.75">
      <c r="A98" s="32" t="s">
        <v>175</v>
      </c>
      <c r="B98" s="32" t="s">
        <v>176</v>
      </c>
    </row>
    <row r="99" spans="1:2" ht="12.75">
      <c r="A99" s="32" t="s">
        <v>177</v>
      </c>
      <c r="B99" s="32" t="s">
        <v>181</v>
      </c>
    </row>
    <row r="100" spans="1:2" ht="12.75">
      <c r="A100" s="32" t="s">
        <v>239</v>
      </c>
      <c r="B100" s="32" t="s">
        <v>182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180</v>
      </c>
      <c r="B102" s="32" t="s">
        <v>57</v>
      </c>
    </row>
    <row r="103" spans="1:2" ht="12.75">
      <c r="A103" s="32" t="s">
        <v>237</v>
      </c>
      <c r="B103" s="32" t="s">
        <v>238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184</v>
      </c>
      <c r="B105" s="32" t="s">
        <v>45</v>
      </c>
    </row>
    <row r="106" spans="1:2" ht="12.75">
      <c r="A106" s="32" t="s">
        <v>235</v>
      </c>
      <c r="B106" s="32" t="s">
        <v>236</v>
      </c>
    </row>
    <row r="107" spans="1:2" ht="12.75">
      <c r="A107" s="32" t="s">
        <v>186</v>
      </c>
      <c r="B107" s="32" t="s">
        <v>187</v>
      </c>
    </row>
    <row r="108" spans="1:2" ht="12.75">
      <c r="A108" s="32" t="s">
        <v>189</v>
      </c>
      <c r="B108" s="32" t="s">
        <v>199</v>
      </c>
    </row>
    <row r="109" spans="1:2" ht="12.75">
      <c r="A109" s="32" t="s">
        <v>191</v>
      </c>
      <c r="B109" s="32" t="s">
        <v>207</v>
      </c>
    </row>
    <row r="110" spans="1:2" ht="12.75">
      <c r="A110" s="32" t="s">
        <v>221</v>
      </c>
      <c r="B110" s="32" t="s">
        <v>66</v>
      </c>
    </row>
    <row r="111" spans="1:2" ht="12.75">
      <c r="A111" s="32" t="s">
        <v>194</v>
      </c>
      <c r="B111" s="32" t="s">
        <v>197</v>
      </c>
    </row>
    <row r="112" spans="1:2" ht="12.75">
      <c r="A112" s="32" t="s">
        <v>196</v>
      </c>
      <c r="B112" s="32" t="s">
        <v>62</v>
      </c>
    </row>
    <row r="113" spans="1:2" ht="12.75">
      <c r="A113" s="32" t="s">
        <v>198</v>
      </c>
      <c r="B113" s="32" t="s">
        <v>203</v>
      </c>
    </row>
    <row r="114" spans="1:2" ht="12.75">
      <c r="A114" s="32" t="s">
        <v>200</v>
      </c>
      <c r="B114" s="32" t="s">
        <v>125</v>
      </c>
    </row>
    <row r="115" spans="1:2" ht="12.75">
      <c r="A115" s="32" t="s">
        <v>202</v>
      </c>
      <c r="B115" s="32" t="s">
        <v>99</v>
      </c>
    </row>
    <row r="116" spans="1:2" ht="12.75">
      <c r="A116" s="32" t="s">
        <v>204</v>
      </c>
      <c r="B116" s="32" t="s">
        <v>111</v>
      </c>
    </row>
    <row r="117" spans="1:2" ht="12.75">
      <c r="A117" s="32" t="s">
        <v>206</v>
      </c>
      <c r="B117" s="32" t="s">
        <v>73</v>
      </c>
    </row>
    <row r="118" spans="1:2" ht="12.75">
      <c r="A118" s="32" t="s">
        <v>233</v>
      </c>
      <c r="B118" s="32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gerlindep</cp:lastModifiedBy>
  <cp:lastPrinted>2015-10-05T08:02:39Z</cp:lastPrinted>
  <dcterms:created xsi:type="dcterms:W3CDTF">2015-08-21T12:23:01Z</dcterms:created>
  <dcterms:modified xsi:type="dcterms:W3CDTF">2019-11-05T08:32:32Z</dcterms:modified>
  <cp:category/>
  <cp:version/>
  <cp:contentType/>
  <cp:contentStatus/>
</cp:coreProperties>
</file>