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5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<sst xmlns="http://schemas.openxmlformats.org/spreadsheetml/2006/main" count="186" uniqueCount="147">
  <si>
    <t>ALLEGATO C1 - FOGLIO AGGIUNTIVO
LISTA DELLE CATEGORIE DI LAVORAZIONE E FORNITURE - 
OFFERTA CON PREZZI UNITARI
LOTTO 1</t>
  </si>
  <si>
    <t>Acquisto e messa in servizio dell’hardware per l’esercizio del centro funzionale provinciale,
nonché di un CED di backup per tutte le centrali presso la protezione civile provinciale</t>
  </si>
  <si>
    <t>Centro di calcolo: Allestimento tecnico di base</t>
  </si>
  <si>
    <t>Codice CIG:</t>
  </si>
  <si>
    <t>Annotazione: Il valore nella colonna "POS." corrisponde al valore della colonna "Pos." del del catalogo prestazioni - allegato 1 - lotto 1</t>
  </si>
  <si>
    <t>No.</t>
  </si>
  <si>
    <t>POS.</t>
  </si>
  <si>
    <t>Denominazione</t>
  </si>
  <si>
    <t>Unità di misura</t>
  </si>
  <si>
    <t>Quantità</t>
  </si>
  <si>
    <t>Prezzo unitario</t>
  </si>
  <si>
    <t>Prezzo totale (quantità per prezzo unitario)</t>
  </si>
  <si>
    <t>2.1</t>
  </si>
  <si>
    <t>Armadio rack server (modello base)</t>
  </si>
  <si>
    <t>pezzo</t>
  </si>
  <si>
    <t>Specifiche tecniche minime secondo le positioni da 2.1.1 a 2.1.10 del catalogo prestazioni - allegato 1 - lotto 1 tenendo conto delle condizioni generali delle prestazioni della posizione 1 del catalogo prestazioni - allegato 1 - lotto 1</t>
  </si>
  <si>
    <t>IMPORTO TOTALE posizione 2.1 - Armadi rack server</t>
  </si>
  <si>
    <t>2.2</t>
  </si>
  <si>
    <t>Accessori per armadio rack server</t>
  </si>
  <si>
    <t>Specifiche tecniche minime secondo le positioni da 2.2.1 a 2.2.10 del catalogo prestazioni - allegato 1 - lotto 1 tenendo conto delle condizioni generali delle prestazioni della posizione 1 del catalogo prestazioni - allegato 1 - lotto 1</t>
  </si>
  <si>
    <t>2.2.1</t>
  </si>
  <si>
    <t>Porta per il fronte e una per il retro al posto delle porte standard perforate</t>
  </si>
  <si>
    <t>2.2.2</t>
  </si>
  <si>
    <t>Ripiani 19" installazione fissa</t>
  </si>
  <si>
    <t>2.2.3</t>
  </si>
  <si>
    <t>Ripiani estraibili totalmente 19"</t>
  </si>
  <si>
    <t>2.2.4</t>
  </si>
  <si>
    <t>Panelli ciechi 19" 1 U</t>
  </si>
  <si>
    <t>2.2.5</t>
  </si>
  <si>
    <t>Panelli ciechi 19" 2 U</t>
  </si>
  <si>
    <t>2.2.6</t>
  </si>
  <si>
    <t>Panelli ciechi 19" 3 U</t>
  </si>
  <si>
    <t>2.2.7</t>
  </si>
  <si>
    <t>Panelli ciechi 19" 6 U</t>
  </si>
  <si>
    <t>2.2.8</t>
  </si>
  <si>
    <t>Panelli ciechi 19" 9 U</t>
  </si>
  <si>
    <t>2.2.9</t>
  </si>
  <si>
    <t>Panello passacavi frontale 19" 1 U munito di 5 staffe guidacavi</t>
  </si>
  <si>
    <t>2.2.10</t>
  </si>
  <si>
    <t>Panello passaggio cavi 1 U</t>
  </si>
  <si>
    <t>IMPORTO TOTALE posizione 2.2 - Accessori per armadio rack server</t>
  </si>
  <si>
    <t>2.3</t>
  </si>
  <si>
    <t>Alimentazione elettrica e telesorveglianza per armadio rack server</t>
  </si>
  <si>
    <t>Specifiche tecniche minime secondo le positioni da 2.3.1 a 2.3.12 del catalogo prestazioni - allegato 1 - lotto 1 tenendo conto delle condizioni generali delle prestazioni della posizione 1 del catalogo prestazioni - allegato 1 - lotto 1</t>
  </si>
  <si>
    <t>2.3.1</t>
  </si>
  <si>
    <t>Scatola di giunzione per cavi</t>
  </si>
  <si>
    <t>2.3.2</t>
  </si>
  <si>
    <t>Unità distribuzione corrente, alimentazione 16A, L/N/PE, colore grigio (rete normale)</t>
  </si>
  <si>
    <t>2.3.3</t>
  </si>
  <si>
    <t>Unità distribuzione corrente, alimentazione 16A, L/N/PE, colore arancione (UPS)</t>
  </si>
  <si>
    <t>2.3.4</t>
  </si>
  <si>
    <t>Come pos. 2.3.2, commutabili singolarmente via rete (Web o SNMP)</t>
  </si>
  <si>
    <t>2.3.5</t>
  </si>
  <si>
    <t>Come pos. 2.3.3, commutabili singolarmente via rete (Web o SNMP)</t>
  </si>
  <si>
    <t>2.3.6</t>
  </si>
  <si>
    <t>Panelli frontali 19" 1 U con 6 CEE 7/7 (Schuko) colore grigio (rete normale)</t>
  </si>
  <si>
    <t>2.3.7</t>
  </si>
  <si>
    <t>Come pos. 2.3.6, però di colore arancione (UPS)</t>
  </si>
  <si>
    <t>2.3.8</t>
  </si>
  <si>
    <t>sensore temperatura</t>
  </si>
  <si>
    <t>2.3.9</t>
  </si>
  <si>
    <t>sensore umidità</t>
  </si>
  <si>
    <t>2.3.10</t>
  </si>
  <si>
    <t>sensore acqua</t>
  </si>
  <si>
    <t>2.3.11</t>
  </si>
  <si>
    <t>rilevatore fumo</t>
  </si>
  <si>
    <t>2.3.12</t>
  </si>
  <si>
    <t xml:space="preserve">sensore di contatto apertura porta </t>
  </si>
  <si>
    <t>IMPORTO TOTALE posizione 2.3 - Alimentazione elettrica e telesorveglianza</t>
  </si>
  <si>
    <t>2.4</t>
  </si>
  <si>
    <t>Contenimento corridoio freddo</t>
  </si>
  <si>
    <t>Specifiche tecniche minime secondo le positioni da 2.4.1 a 2.4.2 del catalogo prestazioni - allegato 1 - lotto 1 tenendo conto delle condizioni generali delle prestazioni della posizione 1 del catalogo prestazioni - allegato 1 - lotto 1</t>
  </si>
  <si>
    <t>2.4.1</t>
  </si>
  <si>
    <t>Porta scorrevole, due pezzi, con finestre di visualizzazione in vetro di sicurezza per montaggio direttamente agli armadi</t>
  </si>
  <si>
    <t>2.4.2</t>
  </si>
  <si>
    <t>Copertura corridoio freddo tra le file armadi</t>
  </si>
  <si>
    <t>IMPORTO TOTALE posizione 2.4 - Contenimento corridoio freddo</t>
  </si>
  <si>
    <t>2.5</t>
  </si>
  <si>
    <t>Sistema di telesorveglianza per l'infrastrutture tecnica del centro di calcolo</t>
  </si>
  <si>
    <t>Specifiche tecniche minime secondo le positioni da 2.5.1 a 2.5.2 del catalogo prestazioni - allegato 1 - lotto 1 tenendo conto delle condizioni generali delle prestazioni della posizione 1 del catalogo prestazioni - allegato 1 - lotto 1</t>
  </si>
  <si>
    <t>IMPORTO TOTALE posizione 2.5 - Telesorveglianza</t>
  </si>
  <si>
    <t>2.6</t>
  </si>
  <si>
    <t>Cablaggio strutturato e armadi</t>
  </si>
  <si>
    <t>Specifiche tecniche minime secondo le positioni da 2.6.1 a 2.6.10 del catalogo prestazioni - allegato 1 - lotto 1 tenendo conto delle condizioni generali delle prestazioni della posizione 1 del catalogo prestazioni - allegato 1 - lotto 1</t>
  </si>
  <si>
    <t>2.6.2</t>
  </si>
  <si>
    <t>Panello frontale 19" (1HE) montato in alto nell'armadio</t>
  </si>
  <si>
    <t>2.6.3</t>
  </si>
  <si>
    <t>Cablaggio degli armadi con il relativo armadio di distribuzione</t>
  </si>
  <si>
    <t>2.6.4</t>
  </si>
  <si>
    <t>Ampliamento armadi distribuzione/cablaggio</t>
  </si>
  <si>
    <t>2.6.5</t>
  </si>
  <si>
    <t>Cavi patch, qualità secondo Pos. 2.6.4, lunghezza 0,5 m</t>
  </si>
  <si>
    <t>2.6.6</t>
  </si>
  <si>
    <t>Cavi patch, qualità secondo Pos. 2.6.4, lunghezza 1,0 m</t>
  </si>
  <si>
    <t>2.6.7</t>
  </si>
  <si>
    <t>Cavi patch, qualità secondo Pos. 2.6.4, lunghezza 1,5 m</t>
  </si>
  <si>
    <t>2.6.8</t>
  </si>
  <si>
    <t>Cavi patch, qualità secondo Pos. 2.6.4, lunghezza 2,0 m</t>
  </si>
  <si>
    <t>2.6.9</t>
  </si>
  <si>
    <t>Cavi patch, qualità secondo Pos. 2.6.4, lunghezza 3,0 m</t>
  </si>
  <si>
    <t>2.6.10</t>
  </si>
  <si>
    <t>Cavi patch, qualità secondo Pos. 2.6.4, lunghezza 5,0 m</t>
  </si>
  <si>
    <t>IMPORTO TOTALE posizione 2.6 - Cablaggio strutturato</t>
  </si>
  <si>
    <t>2.7</t>
  </si>
  <si>
    <t>Cablaggio in fibbra ottica</t>
  </si>
  <si>
    <t>Specifiche tecniche minime secondo le positioni da 2.7.1 a 2.7.2 del catalogo prestazioni - allegato 1 - lotto 1 tenendo conto delle condizioni generali delle prestazioni della posizione 1 del catalogo prestazioni - allegato 1 - lotto 1</t>
  </si>
  <si>
    <t>IMPORTO TOTALE posizione 2.7 - Cablaggio in fibbra ottica</t>
  </si>
  <si>
    <t>2.8</t>
  </si>
  <si>
    <t>Sistema di videosorveglianza per i locali del centro di calcolo</t>
  </si>
  <si>
    <t>2.8.1</t>
  </si>
  <si>
    <t>Dome camera per montaggio a sottitto</t>
  </si>
  <si>
    <t>Specifiche tecniche minime secondo le positioni da 2.8.1.1 a 2.8.1.22 del catalogo prestazioni - allegato 1 - lotto 1 tenendo conto delle condizioni generali delle prestazioni della posizione 1 del catalogo prestazioni - allegato 1 - lotto 1</t>
  </si>
  <si>
    <t>2.8.1.23</t>
  </si>
  <si>
    <t>Staffa da parete opzionale</t>
  </si>
  <si>
    <t>2.8.2</t>
  </si>
  <si>
    <t>Software per la registrazione ed il management</t>
  </si>
  <si>
    <t>Specifiche tecniche minime secondo le positioni da 2.8.2.1 a 2.8.2.15 del catalogo prestazioni - allegato 1 - lotto 1 tenendo conto delle condizioni generali delle prestazioni della posizione 1 del catalogo prestazioni - allegato 1 - lotto 1</t>
  </si>
  <si>
    <t>IMPORTO TOTALE posizione 2.8 - Videosorveglianza</t>
  </si>
  <si>
    <t>2.9</t>
  </si>
  <si>
    <t>Ulteriore nuovo collegamento in fibra ottica</t>
  </si>
  <si>
    <t>a corpo</t>
  </si>
  <si>
    <t>Specifiche tecniche minime secondo le positioni da 2.9.1 a 2.9.9 del catalogo prestazioni - allegato 1 - lotto 1 tenendo conto delle condizioni generali delle prestazioni della posizione 1 del catalogo prestazioni - allegato 1 - lotto 1</t>
  </si>
  <si>
    <t>IMPORTO TOTALE posizione 2.9 - Tratta in fibbra ottica</t>
  </si>
  <si>
    <t>3</t>
  </si>
  <si>
    <t>Servizi</t>
  </si>
  <si>
    <t>Specifiche tecniche minime secondo le positioni da 3.1 a 3.12 del catalogo prestazioni - allegato 1 - lotto 1 tenendo conto delle condizioni generali delle prestazioni della posizione 1 del catalogo prestazioni - allegato 1 - lotto 1</t>
  </si>
  <si>
    <t>4</t>
  </si>
  <si>
    <t>Garanzia e manutenzione</t>
  </si>
  <si>
    <t>anni</t>
  </si>
  <si>
    <t>Specifiche tecniche minime secondo le positioni 4.1 nonche da 4.1.1 a 4.1.5 del catalogo prestazioni - allegato 1 - lotto 1 tenendo conto delle condizioni generali delle prestazioni della posizione 1 del catalogo prestazioni - allegato 1 - lotto 1</t>
  </si>
  <si>
    <t>IMPORTO TOTALE posizione 3 e posizione 4 - Servizi, garanzia e manutenzione</t>
  </si>
  <si>
    <t>Somma delle forniture e dei servizi</t>
  </si>
  <si>
    <t xml:space="preserve">
RIEPILOGO PER IL LOTTO 1
</t>
  </si>
  <si>
    <t xml:space="preserve">
Importo delle forniture e dei servizi
</t>
  </si>
  <si>
    <t>Importo a base d'asta delle forniture e dei servizi</t>
  </si>
  <si>
    <t>Ribasso d'asta in %</t>
  </si>
  <si>
    <t xml:space="preserve">
IMPORTO COMPLESSIVO DELLE FORNITURE E DEI SERVIZI</t>
  </si>
  <si>
    <t xml:space="preserve">          </t>
  </si>
  <si>
    <t>Bollo valido 
Gültige Stempelmarke
(€ 16,00)</t>
  </si>
  <si>
    <t>Importo in euro a base d'asta compreso di oneri della sicurezza e oneri per personale</t>
  </si>
  <si>
    <t>Importo in euro a base d'asta senza oneri della sicurezza</t>
  </si>
  <si>
    <t>Oneri da interferenza</t>
  </si>
  <si>
    <t>Impresa/RTI: _____________________________________________________________________________________
_________________________________________________________________________________________________</t>
  </si>
  <si>
    <t>Codice GARA: AOV/CA 026/2014 - Lotto 1</t>
  </si>
  <si>
    <t>Codice CIG: 5944377F11</t>
  </si>
  <si>
    <t>Indicare i costi per la sicurezza aziendali adottati per lo svolgimento dell’attività riguardanti la gara in oggetto in euro (a mero titolo esemplificativo: costi collegati alla formazione e all’addestramento dei lavoratori, alle attività gestionali poste in essere dall’azienda per la tutela della salute e la sicurezza sul luogo di lavoro)</t>
  </si>
  <si>
    <t>Indicare i costi per il personale adottati per lo svolgimento dell’attività riguardanti la gara in oggetto come risultano dall'allegato C2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</si>
</sst>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_-* #,##0.00_-;\-* #,##0.00_-;_-* &quot;-&quot;??_-;_-@_-"/>
    <numFmt numFmtId="166" formatCode="_-* #,##0.00\ [$€-407]_-;\-* #,##0.00\ [$€-407]_-;_-* &quot;-&quot;??\ [$€-407]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1" xfId="20" applyFont="1" applyBorder="1" applyAlignment="1" applyProtection="1">
      <alignment horizontal="center" vertical="center" wrapText="1"/>
      <protection/>
    </xf>
    <xf numFmtId="49" fontId="2" fillId="0" borderId="1" xfId="20" applyNumberFormat="1" applyFont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vertical="center" wrapText="1"/>
      <protection/>
    </xf>
    <xf numFmtId="166" fontId="2" fillId="0" borderId="1" xfId="15" applyNumberFormat="1" applyFont="1" applyBorder="1" applyAlignment="1" applyProtection="1">
      <alignment vertical="center" wrapText="1"/>
      <protection/>
    </xf>
    <xf numFmtId="0" fontId="2" fillId="0" borderId="2" xfId="20" applyFont="1" applyBorder="1" applyAlignment="1" applyProtection="1">
      <alignment horizontal="center" vertical="center" wrapText="1"/>
      <protection/>
    </xf>
    <xf numFmtId="49" fontId="2" fillId="0" borderId="2" xfId="20" applyNumberFormat="1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0" fontId="1" fillId="0" borderId="1" xfId="20" applyFont="1" applyFill="1" applyBorder="1" applyAlignment="1" applyProtection="1">
      <alignment vertical="center" wrapText="1"/>
      <protection/>
    </xf>
    <xf numFmtId="0" fontId="2" fillId="0" borderId="1" xfId="2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horizontal="center" vertical="center" wrapText="1"/>
      <protection/>
    </xf>
    <xf numFmtId="49" fontId="2" fillId="0" borderId="0" xfId="20" applyNumberFormat="1" applyFont="1" applyBorder="1" applyAlignment="1" applyProtection="1">
      <alignment horizontal="center" vertical="center" wrapText="1"/>
      <protection/>
    </xf>
    <xf numFmtId="0" fontId="2" fillId="0" borderId="0" xfId="20" applyFont="1" applyBorder="1" applyAlignment="1" applyProtection="1">
      <alignment vertical="center" wrapText="1"/>
      <protection/>
    </xf>
    <xf numFmtId="164" fontId="2" fillId="0" borderId="0" xfId="15" applyNumberFormat="1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2" fillId="2" borderId="1" xfId="15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4" borderId="2" xfId="0" applyFont="1" applyFill="1" applyBorder="1" applyAlignment="1" applyProtection="1">
      <alignment horizontal="left" vertical="center"/>
      <protection/>
    </xf>
    <xf numFmtId="49" fontId="1" fillId="4" borderId="3" xfId="0" applyNumberFormat="1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4" fontId="1" fillId="3" borderId="1" xfId="16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4" fontId="1" fillId="3" borderId="1" xfId="16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10" fontId="1" fillId="3" borderId="1" xfId="18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horizontal="left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/>
      <protection/>
    </xf>
    <xf numFmtId="4" fontId="0" fillId="5" borderId="4" xfId="0" applyNumberFormat="1" applyFont="1" applyFill="1" applyBorder="1" applyAlignment="1" applyProtection="1">
      <alignment horizontal="center" vertical="center"/>
      <protection/>
    </xf>
    <xf numFmtId="4" fontId="0" fillId="5" borderId="5" xfId="0" applyNumberFormat="1" applyFont="1" applyFill="1" applyBorder="1" applyAlignment="1" applyProtection="1">
      <alignment horizontal="center" vertical="center"/>
      <protection/>
    </xf>
    <xf numFmtId="4" fontId="0" fillId="5" borderId="6" xfId="0" applyNumberFormat="1" applyFont="1" applyFill="1" applyBorder="1" applyAlignment="1" applyProtection="1">
      <alignment horizontal="center" vertical="center"/>
      <protection/>
    </xf>
    <xf numFmtId="4" fontId="0" fillId="5" borderId="7" xfId="0" applyNumberFormat="1" applyFont="1" applyFill="1" applyBorder="1" applyAlignment="1" applyProtection="1">
      <alignment horizontal="center" vertical="center"/>
      <protection/>
    </xf>
    <xf numFmtId="4" fontId="0" fillId="5" borderId="8" xfId="0" applyNumberFormat="1" applyFont="1" applyFill="1" applyBorder="1" applyAlignment="1" applyProtection="1">
      <alignment horizontal="center" vertical="center"/>
      <protection/>
    </xf>
    <xf numFmtId="4" fontId="0" fillId="5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Alignment="1" applyProtection="1">
      <alignment horizontal="center" vertical="center" wrapText="1"/>
      <protection/>
    </xf>
    <xf numFmtId="0" fontId="2" fillId="0" borderId="3" xfId="20" applyFont="1" applyBorder="1" applyAlignment="1" applyProtection="1">
      <alignment horizontal="center" vertical="center" wrapText="1"/>
      <protection/>
    </xf>
    <xf numFmtId="0" fontId="2" fillId="0" borderId="10" xfId="20" applyFont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" fillId="3" borderId="2" xfId="20" applyFont="1" applyFill="1" applyBorder="1" applyAlignment="1" applyProtection="1">
      <alignment horizontal="center" vertical="center" wrapText="1"/>
      <protection/>
    </xf>
    <xf numFmtId="0" fontId="1" fillId="3" borderId="3" xfId="20" applyFont="1" applyFill="1" applyBorder="1" applyAlignment="1" applyProtection="1">
      <alignment horizontal="center" vertical="center" wrapText="1"/>
      <protection/>
    </xf>
    <xf numFmtId="0" fontId="1" fillId="3" borderId="10" xfId="20" applyFont="1" applyFill="1" applyBorder="1" applyAlignment="1" applyProtection="1">
      <alignment horizontal="center" vertical="center" wrapText="1"/>
      <protection/>
    </xf>
    <xf numFmtId="166" fontId="1" fillId="3" borderId="2" xfId="19" applyNumberFormat="1" applyFont="1" applyFill="1" applyBorder="1" applyAlignment="1" applyProtection="1">
      <alignment horizontal="center" vertical="center" wrapText="1"/>
      <protection/>
    </xf>
    <xf numFmtId="166" fontId="1" fillId="3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49" fontId="1" fillId="3" borderId="1" xfId="0" applyNumberFormat="1" applyFont="1" applyFill="1" applyBorder="1" applyAlignment="1" applyProtection="1">
      <alignment horizontal="left" vertical="center" wrapText="1"/>
      <protection/>
    </xf>
    <xf numFmtId="49" fontId="4" fillId="3" borderId="2" xfId="0" applyNumberFormat="1" applyFont="1" applyFill="1" applyBorder="1" applyAlignment="1" applyProtection="1">
      <alignment horizontal="left" vertical="center" wrapText="1"/>
      <protection/>
    </xf>
    <xf numFmtId="49" fontId="4" fillId="3" borderId="3" xfId="0" applyNumberFormat="1" applyFont="1" applyFill="1" applyBorder="1" applyAlignment="1" applyProtection="1">
      <alignment horizontal="left" vertical="center" wrapText="1"/>
      <protection/>
    </xf>
    <xf numFmtId="49" fontId="1" fillId="3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3" xfId="0" applyNumberFormat="1" applyFont="1" applyFill="1" applyBorder="1" applyAlignment="1" applyProtection="1">
      <alignment horizontal="center" vertical="center" wrapText="1"/>
      <protection/>
    </xf>
    <xf numFmtId="49" fontId="1" fillId="3" borderId="10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49" fontId="1" fillId="3" borderId="3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Komma 2" xfId="15"/>
    <cellStyle name="Comma" xfId="16"/>
    <cellStyle name="Comma [0]" xfId="17"/>
    <cellStyle name="Percent" xfId="18"/>
    <cellStyle name="Prozent 2" xfId="19"/>
    <cellStyle name="Standard 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5.7109375" style="35" customWidth="1"/>
    <col min="2" max="2" width="7.7109375" style="36" customWidth="1"/>
    <col min="3" max="3" width="60.7109375" style="37" customWidth="1"/>
    <col min="4" max="7" width="12.7109375" style="37" customWidth="1"/>
    <col min="8" max="16384" width="11.421875" style="37" customWidth="1"/>
  </cols>
  <sheetData>
    <row r="1" spans="1:7" s="1" customFormat="1" ht="60" customHeight="1">
      <c r="A1" s="68" t="s">
        <v>0</v>
      </c>
      <c r="B1" s="69"/>
      <c r="C1" s="69"/>
      <c r="D1" s="69"/>
      <c r="E1" s="69"/>
      <c r="F1" s="69"/>
      <c r="G1" s="70"/>
    </row>
    <row r="2" spans="1:7" s="32" customFormat="1" ht="28.5" customHeight="1">
      <c r="A2" s="18"/>
      <c r="B2" s="18"/>
      <c r="C2" s="18"/>
      <c r="D2" s="18"/>
      <c r="E2" s="18"/>
      <c r="F2" s="18"/>
      <c r="G2" s="18"/>
    </row>
    <row r="3" spans="1:7" s="32" customFormat="1" ht="21.75" customHeight="1">
      <c r="A3" s="76" t="s">
        <v>137</v>
      </c>
      <c r="B3" s="76"/>
      <c r="C3" s="33" t="s">
        <v>143</v>
      </c>
      <c r="D3" s="34"/>
      <c r="E3" s="34"/>
      <c r="F3" s="77" t="s">
        <v>138</v>
      </c>
      <c r="G3" s="77"/>
    </row>
    <row r="4" spans="1:7" s="32" customFormat="1" ht="21.75" customHeight="1">
      <c r="A4" s="76"/>
      <c r="B4" s="76"/>
      <c r="C4" s="33" t="s">
        <v>144</v>
      </c>
      <c r="D4" s="34"/>
      <c r="E4" s="34"/>
      <c r="F4" s="77"/>
      <c r="G4" s="77"/>
    </row>
    <row r="5" spans="1:7" s="32" customFormat="1" ht="21.75" customHeight="1">
      <c r="A5" s="78"/>
      <c r="B5" s="78"/>
      <c r="C5" s="79"/>
      <c r="D5" s="79"/>
      <c r="E5" s="20"/>
      <c r="F5" s="77"/>
      <c r="G5" s="77"/>
    </row>
    <row r="6" spans="1:7" s="32" customFormat="1" ht="21.75" customHeight="1">
      <c r="A6" s="74" t="s">
        <v>142</v>
      </c>
      <c r="B6" s="75"/>
      <c r="C6" s="75"/>
      <c r="D6" s="75"/>
      <c r="E6" s="75"/>
      <c r="F6" s="29"/>
      <c r="G6" s="29"/>
    </row>
    <row r="7" spans="1:7" s="32" customFormat="1" ht="12.75">
      <c r="A7" s="75"/>
      <c r="B7" s="75"/>
      <c r="C7" s="75"/>
      <c r="D7" s="75"/>
      <c r="E7" s="75"/>
      <c r="F7" s="21"/>
      <c r="G7" s="17"/>
    </row>
    <row r="8" spans="1:7" s="32" customFormat="1" ht="12.75">
      <c r="A8" s="75"/>
      <c r="B8" s="75"/>
      <c r="C8" s="75"/>
      <c r="D8" s="75"/>
      <c r="E8" s="75"/>
      <c r="F8" s="21"/>
      <c r="G8" s="17"/>
    </row>
    <row r="9" spans="1:7" s="32" customFormat="1" ht="12.75">
      <c r="A9" s="19"/>
      <c r="B9" s="19"/>
      <c r="C9" s="20"/>
      <c r="D9" s="20"/>
      <c r="E9" s="20"/>
      <c r="F9" s="21"/>
      <c r="G9" s="17"/>
    </row>
    <row r="10" spans="1:7" s="32" customFormat="1" ht="12.75">
      <c r="A10" s="19"/>
      <c r="B10" s="19"/>
      <c r="C10" s="20"/>
      <c r="D10" s="20"/>
      <c r="E10" s="20"/>
      <c r="F10" s="21"/>
      <c r="G10" s="17"/>
    </row>
    <row r="11" spans="1:7" s="32" customFormat="1" ht="29.25" customHeight="1">
      <c r="A11" s="22"/>
      <c r="B11" s="22"/>
      <c r="C11" s="22"/>
      <c r="D11" s="22"/>
      <c r="E11" s="22"/>
      <c r="F11" s="61">
        <v>180300</v>
      </c>
      <c r="G11" s="62"/>
    </row>
    <row r="12" spans="1:7" s="32" customFormat="1" ht="24" customHeight="1">
      <c r="A12" s="23"/>
      <c r="B12" s="23"/>
      <c r="C12" s="23"/>
      <c r="D12" s="23"/>
      <c r="E12" s="23"/>
      <c r="F12" s="63"/>
      <c r="G12" s="64"/>
    </row>
    <row r="13" spans="1:7" s="32" customFormat="1" ht="33" customHeight="1">
      <c r="A13" s="22" t="s">
        <v>139</v>
      </c>
      <c r="B13" s="22"/>
      <c r="C13" s="22"/>
      <c r="D13" s="22"/>
      <c r="E13" s="22"/>
      <c r="F13" s="63"/>
      <c r="G13" s="64"/>
    </row>
    <row r="14" spans="1:7" s="32" customFormat="1" ht="20.25" customHeight="1">
      <c r="A14" s="23"/>
      <c r="B14" s="23"/>
      <c r="C14" s="23"/>
      <c r="D14" s="23"/>
      <c r="E14" s="23"/>
      <c r="F14" s="65"/>
      <c r="G14" s="66"/>
    </row>
    <row r="15" spans="1:7" s="32" customFormat="1" ht="14.25" customHeight="1">
      <c r="A15" s="23"/>
      <c r="B15" s="23"/>
      <c r="C15" s="23"/>
      <c r="D15" s="23"/>
      <c r="E15" s="23"/>
      <c r="F15" s="24"/>
      <c r="G15" s="27"/>
    </row>
    <row r="16" spans="1:7" s="32" customFormat="1" ht="30.75" customHeight="1">
      <c r="A16" s="67" t="s">
        <v>141</v>
      </c>
      <c r="B16" s="67"/>
      <c r="C16" s="67"/>
      <c r="D16" s="67"/>
      <c r="E16" s="67"/>
      <c r="F16" s="61">
        <v>0</v>
      </c>
      <c r="G16" s="62"/>
    </row>
    <row r="17" spans="1:7" s="32" customFormat="1" ht="27.75" customHeight="1">
      <c r="A17" s="67"/>
      <c r="B17" s="67"/>
      <c r="C17" s="67"/>
      <c r="D17" s="67"/>
      <c r="E17" s="67"/>
      <c r="F17" s="65"/>
      <c r="G17" s="66"/>
    </row>
    <row r="18" spans="1:7" s="32" customFormat="1" ht="27.75" customHeight="1">
      <c r="A18" s="26"/>
      <c r="B18" s="26"/>
      <c r="C18" s="26"/>
      <c r="D18" s="26"/>
      <c r="E18" s="26"/>
      <c r="F18" s="26"/>
      <c r="G18" s="27"/>
    </row>
    <row r="19" spans="1:7" s="32" customFormat="1" ht="12.75">
      <c r="A19" s="25"/>
      <c r="B19" s="25"/>
      <c r="C19" s="25"/>
      <c r="D19" s="25"/>
      <c r="E19" s="25"/>
      <c r="F19" s="25"/>
      <c r="G19" s="27"/>
    </row>
    <row r="20" spans="1:7" s="20" customFormat="1" ht="33" customHeight="1">
      <c r="A20" s="67"/>
      <c r="B20" s="67"/>
      <c r="C20" s="67"/>
      <c r="D20" s="67"/>
      <c r="E20" s="67"/>
      <c r="F20" s="61">
        <f>F11-F16</f>
        <v>180300</v>
      </c>
      <c r="G20" s="62"/>
    </row>
    <row r="21" spans="1:7" s="20" customFormat="1" ht="29.25" customHeight="1">
      <c r="A21" s="67" t="s">
        <v>140</v>
      </c>
      <c r="B21" s="67"/>
      <c r="C21" s="67"/>
      <c r="D21" s="67"/>
      <c r="E21" s="67"/>
      <c r="F21" s="65"/>
      <c r="G21" s="66"/>
    </row>
    <row r="22" spans="1:7" s="32" customFormat="1" ht="12.75">
      <c r="A22" s="28"/>
      <c r="B22" s="28"/>
      <c r="C22" s="28"/>
      <c r="D22" s="28"/>
      <c r="E22" s="28"/>
      <c r="F22" s="28"/>
      <c r="G22" s="27"/>
    </row>
    <row r="25" spans="1:7" s="1" customFormat="1" ht="36" customHeight="1">
      <c r="A25" s="68" t="s">
        <v>1</v>
      </c>
      <c r="B25" s="69"/>
      <c r="C25" s="69"/>
      <c r="D25" s="69"/>
      <c r="E25" s="69"/>
      <c r="F25" s="69"/>
      <c r="G25" s="70"/>
    </row>
    <row r="27" spans="1:7" s="1" customFormat="1" ht="12" customHeight="1">
      <c r="A27" s="68" t="s">
        <v>2</v>
      </c>
      <c r="B27" s="69"/>
      <c r="C27" s="69"/>
      <c r="D27" s="69"/>
      <c r="E27" s="69"/>
      <c r="F27" s="69"/>
      <c r="G27" s="70"/>
    </row>
    <row r="29" spans="1:3" s="41" customFormat="1" ht="25.5" customHeight="1">
      <c r="A29" s="38" t="s">
        <v>3</v>
      </c>
      <c r="B29" s="39"/>
      <c r="C29" s="40"/>
    </row>
    <row r="31" ht="12">
      <c r="A31" s="42" t="s">
        <v>4</v>
      </c>
    </row>
    <row r="33" spans="1:7" s="45" customFormat="1" ht="48">
      <c r="A33" s="43" t="s">
        <v>5</v>
      </c>
      <c r="B33" s="44" t="s">
        <v>6</v>
      </c>
      <c r="C33" s="43" t="s">
        <v>7</v>
      </c>
      <c r="D33" s="43" t="s">
        <v>8</v>
      </c>
      <c r="E33" s="43" t="s">
        <v>9</v>
      </c>
      <c r="F33" s="43" t="s">
        <v>10</v>
      </c>
      <c r="G33" s="43" t="s">
        <v>11</v>
      </c>
    </row>
    <row r="34" spans="1:7" s="46" customFormat="1" ht="31.5" customHeight="1">
      <c r="A34" s="2">
        <v>1</v>
      </c>
      <c r="B34" s="3" t="s">
        <v>12</v>
      </c>
      <c r="C34" s="4" t="s">
        <v>13</v>
      </c>
      <c r="D34" s="2" t="s">
        <v>14</v>
      </c>
      <c r="E34" s="2">
        <v>26</v>
      </c>
      <c r="F34" s="30"/>
      <c r="G34" s="5">
        <f>ROUND(F34*E34,2)</f>
        <v>0</v>
      </c>
    </row>
    <row r="35" spans="1:7" s="46" customFormat="1" ht="54" customHeight="1">
      <c r="A35" s="6"/>
      <c r="B35" s="7"/>
      <c r="C35" s="8" t="s">
        <v>15</v>
      </c>
      <c r="D35" s="71"/>
      <c r="E35" s="72"/>
      <c r="F35" s="72"/>
      <c r="G35" s="73"/>
    </row>
    <row r="36" spans="1:7" s="46" customFormat="1" ht="12">
      <c r="A36" s="80" t="s">
        <v>16</v>
      </c>
      <c r="B36" s="81"/>
      <c r="C36" s="81"/>
      <c r="D36" s="81"/>
      <c r="E36" s="82"/>
      <c r="F36" s="83">
        <f>ROUND(SUM(G34),2)</f>
        <v>0</v>
      </c>
      <c r="G36" s="84"/>
    </row>
    <row r="37" spans="1:7" s="46" customFormat="1" ht="31.5" customHeight="1">
      <c r="A37" s="2">
        <v>2</v>
      </c>
      <c r="B37" s="3" t="s">
        <v>17</v>
      </c>
      <c r="C37" s="9" t="s">
        <v>18</v>
      </c>
      <c r="D37" s="71"/>
      <c r="E37" s="85"/>
      <c r="F37" s="85"/>
      <c r="G37" s="86"/>
    </row>
    <row r="38" spans="1:7" s="46" customFormat="1" ht="54" customHeight="1">
      <c r="A38" s="6"/>
      <c r="B38" s="7"/>
      <c r="C38" s="8" t="s">
        <v>19</v>
      </c>
      <c r="D38" s="71"/>
      <c r="E38" s="72"/>
      <c r="F38" s="72"/>
      <c r="G38" s="73"/>
    </row>
    <row r="39" spans="1:7" s="46" customFormat="1" ht="31.5" customHeight="1">
      <c r="A39" s="2">
        <v>3</v>
      </c>
      <c r="B39" s="3" t="s">
        <v>20</v>
      </c>
      <c r="C39" s="10" t="s">
        <v>21</v>
      </c>
      <c r="D39" s="2" t="s">
        <v>14</v>
      </c>
      <c r="E39" s="2">
        <v>2</v>
      </c>
      <c r="F39" s="30"/>
      <c r="G39" s="5">
        <f aca="true" t="shared" si="0" ref="G39:G48">ROUND(F39*E39,2)</f>
        <v>0</v>
      </c>
    </row>
    <row r="40" spans="1:7" s="46" customFormat="1" ht="31.5" customHeight="1">
      <c r="A40" s="2">
        <v>4</v>
      </c>
      <c r="B40" s="3" t="s">
        <v>22</v>
      </c>
      <c r="C40" s="10" t="s">
        <v>23</v>
      </c>
      <c r="D40" s="2" t="s">
        <v>14</v>
      </c>
      <c r="E40" s="2">
        <v>52</v>
      </c>
      <c r="F40" s="30"/>
      <c r="G40" s="5">
        <f t="shared" si="0"/>
        <v>0</v>
      </c>
    </row>
    <row r="41" spans="1:7" s="46" customFormat="1" ht="31.5" customHeight="1">
      <c r="A41" s="2">
        <v>5</v>
      </c>
      <c r="B41" s="3" t="s">
        <v>24</v>
      </c>
      <c r="C41" s="10" t="s">
        <v>25</v>
      </c>
      <c r="D41" s="2" t="s">
        <v>14</v>
      </c>
      <c r="E41" s="2">
        <v>10</v>
      </c>
      <c r="F41" s="30"/>
      <c r="G41" s="5">
        <f t="shared" si="0"/>
        <v>0</v>
      </c>
    </row>
    <row r="42" spans="1:7" s="46" customFormat="1" ht="31.5" customHeight="1">
      <c r="A42" s="2">
        <v>6</v>
      </c>
      <c r="B42" s="3" t="s">
        <v>26</v>
      </c>
      <c r="C42" s="10" t="s">
        <v>27</v>
      </c>
      <c r="D42" s="2" t="s">
        <v>14</v>
      </c>
      <c r="E42" s="2">
        <v>100</v>
      </c>
      <c r="F42" s="30"/>
      <c r="G42" s="5">
        <f t="shared" si="0"/>
        <v>0</v>
      </c>
    </row>
    <row r="43" spans="1:7" s="46" customFormat="1" ht="31.5" customHeight="1">
      <c r="A43" s="2">
        <v>7</v>
      </c>
      <c r="B43" s="3" t="s">
        <v>28</v>
      </c>
      <c r="C43" s="10" t="s">
        <v>29</v>
      </c>
      <c r="D43" s="2" t="s">
        <v>14</v>
      </c>
      <c r="E43" s="2">
        <v>70</v>
      </c>
      <c r="F43" s="30"/>
      <c r="G43" s="5">
        <f t="shared" si="0"/>
        <v>0</v>
      </c>
    </row>
    <row r="44" spans="1:7" s="46" customFormat="1" ht="31.5" customHeight="1">
      <c r="A44" s="2">
        <v>8</v>
      </c>
      <c r="B44" s="3" t="s">
        <v>30</v>
      </c>
      <c r="C44" s="10" t="s">
        <v>31</v>
      </c>
      <c r="D44" s="2" t="s">
        <v>14</v>
      </c>
      <c r="E44" s="2">
        <v>50</v>
      </c>
      <c r="F44" s="30"/>
      <c r="G44" s="5">
        <f t="shared" si="0"/>
        <v>0</v>
      </c>
    </row>
    <row r="45" spans="1:7" s="46" customFormat="1" ht="31.5" customHeight="1">
      <c r="A45" s="2">
        <v>9</v>
      </c>
      <c r="B45" s="3" t="s">
        <v>32</v>
      </c>
      <c r="C45" s="10" t="s">
        <v>33</v>
      </c>
      <c r="D45" s="2" t="s">
        <v>14</v>
      </c>
      <c r="E45" s="2">
        <v>40</v>
      </c>
      <c r="F45" s="30"/>
      <c r="G45" s="5">
        <f t="shared" si="0"/>
        <v>0</v>
      </c>
    </row>
    <row r="46" spans="1:7" s="46" customFormat="1" ht="31.5" customHeight="1">
      <c r="A46" s="2">
        <v>10</v>
      </c>
      <c r="B46" s="3" t="s">
        <v>34</v>
      </c>
      <c r="C46" s="10" t="s">
        <v>35</v>
      </c>
      <c r="D46" s="2" t="s">
        <v>14</v>
      </c>
      <c r="E46" s="2">
        <v>20</v>
      </c>
      <c r="F46" s="30"/>
      <c r="G46" s="5">
        <f t="shared" si="0"/>
        <v>0</v>
      </c>
    </row>
    <row r="47" spans="1:7" s="46" customFormat="1" ht="31.5" customHeight="1">
      <c r="A47" s="2">
        <v>11</v>
      </c>
      <c r="B47" s="3" t="s">
        <v>36</v>
      </c>
      <c r="C47" s="10" t="s">
        <v>37</v>
      </c>
      <c r="D47" s="2" t="s">
        <v>14</v>
      </c>
      <c r="E47" s="2">
        <v>54</v>
      </c>
      <c r="F47" s="30"/>
      <c r="G47" s="5">
        <f t="shared" si="0"/>
        <v>0</v>
      </c>
    </row>
    <row r="48" spans="1:7" s="46" customFormat="1" ht="31.5" customHeight="1">
      <c r="A48" s="2">
        <v>12</v>
      </c>
      <c r="B48" s="3" t="s">
        <v>38</v>
      </c>
      <c r="C48" s="10" t="s">
        <v>39</v>
      </c>
      <c r="D48" s="2" t="s">
        <v>14</v>
      </c>
      <c r="E48" s="2">
        <v>20</v>
      </c>
      <c r="F48" s="30"/>
      <c r="G48" s="5">
        <f t="shared" si="0"/>
        <v>0</v>
      </c>
    </row>
    <row r="49" spans="1:7" s="46" customFormat="1" ht="12">
      <c r="A49" s="80" t="s">
        <v>40</v>
      </c>
      <c r="B49" s="81"/>
      <c r="C49" s="81"/>
      <c r="D49" s="81"/>
      <c r="E49" s="82"/>
      <c r="F49" s="83">
        <f>ROUND(SUM(G39:G48),2)</f>
        <v>0</v>
      </c>
      <c r="G49" s="84"/>
    </row>
    <row r="50" spans="1:7" s="46" customFormat="1" ht="31.5" customHeight="1">
      <c r="A50" s="2">
        <v>13</v>
      </c>
      <c r="B50" s="3" t="s">
        <v>41</v>
      </c>
      <c r="C50" s="9" t="s">
        <v>42</v>
      </c>
      <c r="D50" s="71"/>
      <c r="E50" s="85"/>
      <c r="F50" s="85"/>
      <c r="G50" s="86"/>
    </row>
    <row r="51" spans="1:7" s="46" customFormat="1" ht="54" customHeight="1">
      <c r="A51" s="6"/>
      <c r="B51" s="7"/>
      <c r="C51" s="8" t="s">
        <v>43</v>
      </c>
      <c r="D51" s="71"/>
      <c r="E51" s="72"/>
      <c r="F51" s="72"/>
      <c r="G51" s="73"/>
    </row>
    <row r="52" spans="1:7" s="46" customFormat="1" ht="31.5" customHeight="1">
      <c r="A52" s="2">
        <v>14</v>
      </c>
      <c r="B52" s="3" t="s">
        <v>44</v>
      </c>
      <c r="C52" s="10" t="s">
        <v>45</v>
      </c>
      <c r="D52" s="2" t="s">
        <v>14</v>
      </c>
      <c r="E52" s="2">
        <v>26</v>
      </c>
      <c r="F52" s="30"/>
      <c r="G52" s="5">
        <f aca="true" t="shared" si="1" ref="G52:G63">ROUND(F52*E52,2)</f>
        <v>0</v>
      </c>
    </row>
    <row r="53" spans="1:7" s="46" customFormat="1" ht="31.5" customHeight="1">
      <c r="A53" s="2">
        <v>15</v>
      </c>
      <c r="B53" s="3" t="s">
        <v>46</v>
      </c>
      <c r="C53" s="10" t="s">
        <v>47</v>
      </c>
      <c r="D53" s="2" t="s">
        <v>14</v>
      </c>
      <c r="E53" s="2">
        <v>22</v>
      </c>
      <c r="F53" s="30"/>
      <c r="G53" s="5">
        <f t="shared" si="1"/>
        <v>0</v>
      </c>
    </row>
    <row r="54" spans="1:7" s="46" customFormat="1" ht="31.5" customHeight="1">
      <c r="A54" s="2">
        <v>16</v>
      </c>
      <c r="B54" s="3" t="s">
        <v>48</v>
      </c>
      <c r="C54" s="10" t="s">
        <v>49</v>
      </c>
      <c r="D54" s="2" t="s">
        <v>14</v>
      </c>
      <c r="E54" s="2">
        <v>22</v>
      </c>
      <c r="F54" s="30"/>
      <c r="G54" s="5">
        <f t="shared" si="1"/>
        <v>0</v>
      </c>
    </row>
    <row r="55" spans="1:7" s="46" customFormat="1" ht="31.5" customHeight="1">
      <c r="A55" s="2">
        <v>17</v>
      </c>
      <c r="B55" s="3" t="s">
        <v>50</v>
      </c>
      <c r="C55" s="10" t="s">
        <v>51</v>
      </c>
      <c r="D55" s="2" t="s">
        <v>14</v>
      </c>
      <c r="E55" s="2">
        <v>4</v>
      </c>
      <c r="F55" s="30"/>
      <c r="G55" s="5">
        <f t="shared" si="1"/>
        <v>0</v>
      </c>
    </row>
    <row r="56" spans="1:7" s="46" customFormat="1" ht="31.5" customHeight="1">
      <c r="A56" s="2">
        <v>18</v>
      </c>
      <c r="B56" s="3" t="s">
        <v>52</v>
      </c>
      <c r="C56" s="10" t="s">
        <v>53</v>
      </c>
      <c r="D56" s="2" t="s">
        <v>14</v>
      </c>
      <c r="E56" s="2">
        <v>4</v>
      </c>
      <c r="F56" s="30"/>
      <c r="G56" s="5">
        <f t="shared" si="1"/>
        <v>0</v>
      </c>
    </row>
    <row r="57" spans="1:7" s="46" customFormat="1" ht="31.5" customHeight="1">
      <c r="A57" s="2">
        <v>19</v>
      </c>
      <c r="B57" s="3" t="s">
        <v>54</v>
      </c>
      <c r="C57" s="10" t="s">
        <v>55</v>
      </c>
      <c r="D57" s="2" t="s">
        <v>14</v>
      </c>
      <c r="E57" s="2">
        <v>26</v>
      </c>
      <c r="F57" s="30"/>
      <c r="G57" s="5">
        <f t="shared" si="1"/>
        <v>0</v>
      </c>
    </row>
    <row r="58" spans="1:7" s="46" customFormat="1" ht="31.5" customHeight="1">
      <c r="A58" s="2">
        <v>20</v>
      </c>
      <c r="B58" s="3" t="s">
        <v>56</v>
      </c>
      <c r="C58" s="10" t="s">
        <v>57</v>
      </c>
      <c r="D58" s="2" t="s">
        <v>14</v>
      </c>
      <c r="E58" s="2">
        <v>26</v>
      </c>
      <c r="F58" s="30"/>
      <c r="G58" s="5">
        <f t="shared" si="1"/>
        <v>0</v>
      </c>
    </row>
    <row r="59" spans="1:7" s="46" customFormat="1" ht="31.5" customHeight="1">
      <c r="A59" s="2">
        <v>21</v>
      </c>
      <c r="B59" s="3" t="s">
        <v>58</v>
      </c>
      <c r="C59" s="10" t="s">
        <v>59</v>
      </c>
      <c r="D59" s="2" t="s">
        <v>14</v>
      </c>
      <c r="E59" s="2">
        <v>8</v>
      </c>
      <c r="F59" s="30"/>
      <c r="G59" s="5">
        <f t="shared" si="1"/>
        <v>0</v>
      </c>
    </row>
    <row r="60" spans="1:7" s="46" customFormat="1" ht="31.5" customHeight="1">
      <c r="A60" s="2">
        <v>22</v>
      </c>
      <c r="B60" s="3" t="s">
        <v>60</v>
      </c>
      <c r="C60" s="10" t="s">
        <v>61</v>
      </c>
      <c r="D60" s="2" t="s">
        <v>14</v>
      </c>
      <c r="E60" s="2">
        <v>8</v>
      </c>
      <c r="F60" s="30"/>
      <c r="G60" s="5">
        <f t="shared" si="1"/>
        <v>0</v>
      </c>
    </row>
    <row r="61" spans="1:7" s="46" customFormat="1" ht="31.5" customHeight="1">
      <c r="A61" s="2">
        <v>23</v>
      </c>
      <c r="B61" s="3" t="s">
        <v>62</v>
      </c>
      <c r="C61" s="10" t="s">
        <v>63</v>
      </c>
      <c r="D61" s="2" t="s">
        <v>14</v>
      </c>
      <c r="E61" s="2">
        <v>8</v>
      </c>
      <c r="F61" s="30"/>
      <c r="G61" s="5">
        <f t="shared" si="1"/>
        <v>0</v>
      </c>
    </row>
    <row r="62" spans="1:7" s="46" customFormat="1" ht="31.5" customHeight="1">
      <c r="A62" s="2">
        <v>24</v>
      </c>
      <c r="B62" s="3" t="s">
        <v>64</v>
      </c>
      <c r="C62" s="10" t="s">
        <v>65</v>
      </c>
      <c r="D62" s="2" t="s">
        <v>14</v>
      </c>
      <c r="E62" s="2">
        <v>8</v>
      </c>
      <c r="F62" s="30"/>
      <c r="G62" s="5">
        <f t="shared" si="1"/>
        <v>0</v>
      </c>
    </row>
    <row r="63" spans="1:7" s="46" customFormat="1" ht="31.5" customHeight="1">
      <c r="A63" s="2">
        <v>25</v>
      </c>
      <c r="B63" s="3" t="s">
        <v>66</v>
      </c>
      <c r="C63" s="10" t="s">
        <v>67</v>
      </c>
      <c r="D63" s="2" t="s">
        <v>14</v>
      </c>
      <c r="E63" s="2">
        <v>2</v>
      </c>
      <c r="F63" s="30"/>
      <c r="G63" s="5">
        <f t="shared" si="1"/>
        <v>0</v>
      </c>
    </row>
    <row r="64" spans="1:7" s="46" customFormat="1" ht="12">
      <c r="A64" s="80" t="s">
        <v>68</v>
      </c>
      <c r="B64" s="81"/>
      <c r="C64" s="81"/>
      <c r="D64" s="81"/>
      <c r="E64" s="82"/>
      <c r="F64" s="83">
        <f>ROUND(SUM(G52:G63),2)</f>
        <v>0</v>
      </c>
      <c r="G64" s="84"/>
    </row>
    <row r="65" spans="1:7" s="46" customFormat="1" ht="31.5" customHeight="1">
      <c r="A65" s="2">
        <v>26</v>
      </c>
      <c r="B65" s="3" t="s">
        <v>69</v>
      </c>
      <c r="C65" s="9" t="s">
        <v>70</v>
      </c>
      <c r="D65" s="71"/>
      <c r="E65" s="85"/>
      <c r="F65" s="85"/>
      <c r="G65" s="86"/>
    </row>
    <row r="66" spans="1:7" s="46" customFormat="1" ht="54" customHeight="1">
      <c r="A66" s="6"/>
      <c r="B66" s="7"/>
      <c r="C66" s="8" t="s">
        <v>71</v>
      </c>
      <c r="D66" s="71"/>
      <c r="E66" s="72"/>
      <c r="F66" s="72"/>
      <c r="G66" s="73"/>
    </row>
    <row r="67" spans="1:7" s="46" customFormat="1" ht="31.5" customHeight="1">
      <c r="A67" s="2">
        <v>27</v>
      </c>
      <c r="B67" s="3" t="s">
        <v>72</v>
      </c>
      <c r="C67" s="10" t="s">
        <v>73</v>
      </c>
      <c r="D67" s="2" t="s">
        <v>14</v>
      </c>
      <c r="E67" s="2">
        <v>2</v>
      </c>
      <c r="F67" s="30"/>
      <c r="G67" s="5">
        <f>ROUND(F67*E67,2)</f>
        <v>0</v>
      </c>
    </row>
    <row r="68" spans="1:7" s="46" customFormat="1" ht="31.5" customHeight="1">
      <c r="A68" s="2">
        <v>28</v>
      </c>
      <c r="B68" s="3" t="s">
        <v>74</v>
      </c>
      <c r="C68" s="10" t="s">
        <v>75</v>
      </c>
      <c r="D68" s="2" t="s">
        <v>14</v>
      </c>
      <c r="E68" s="2">
        <v>1</v>
      </c>
      <c r="F68" s="30"/>
      <c r="G68" s="5">
        <f>ROUND(F68*E68,2)</f>
        <v>0</v>
      </c>
    </row>
    <row r="69" spans="1:7" s="46" customFormat="1" ht="12">
      <c r="A69" s="80" t="s">
        <v>76</v>
      </c>
      <c r="B69" s="81"/>
      <c r="C69" s="81"/>
      <c r="D69" s="81"/>
      <c r="E69" s="82"/>
      <c r="F69" s="83">
        <f>ROUND(SUM(G67,G68),2)</f>
        <v>0</v>
      </c>
      <c r="G69" s="84"/>
    </row>
    <row r="70" spans="1:7" s="46" customFormat="1" ht="31.5" customHeight="1">
      <c r="A70" s="2">
        <v>29</v>
      </c>
      <c r="B70" s="3" t="s">
        <v>77</v>
      </c>
      <c r="C70" s="4" t="s">
        <v>78</v>
      </c>
      <c r="D70" s="2" t="s">
        <v>14</v>
      </c>
      <c r="E70" s="2">
        <v>1</v>
      </c>
      <c r="F70" s="30"/>
      <c r="G70" s="5">
        <f>ROUND(F70*E70,2)</f>
        <v>0</v>
      </c>
    </row>
    <row r="71" spans="1:7" s="46" customFormat="1" ht="54" customHeight="1">
      <c r="A71" s="6"/>
      <c r="B71" s="7"/>
      <c r="C71" s="8" t="s">
        <v>79</v>
      </c>
      <c r="D71" s="71"/>
      <c r="E71" s="72"/>
      <c r="F71" s="72"/>
      <c r="G71" s="73"/>
    </row>
    <row r="72" spans="1:7" s="46" customFormat="1" ht="12">
      <c r="A72" s="80" t="s">
        <v>80</v>
      </c>
      <c r="B72" s="81"/>
      <c r="C72" s="81"/>
      <c r="D72" s="81"/>
      <c r="E72" s="82"/>
      <c r="F72" s="83">
        <f>ROUND(SUM(G70),2)</f>
        <v>0</v>
      </c>
      <c r="G72" s="84"/>
    </row>
    <row r="73" spans="1:7" s="46" customFormat="1" ht="31.5" customHeight="1">
      <c r="A73" s="2">
        <v>30</v>
      </c>
      <c r="B73" s="3" t="s">
        <v>81</v>
      </c>
      <c r="C73" s="9" t="s">
        <v>82</v>
      </c>
      <c r="D73" s="71"/>
      <c r="E73" s="85"/>
      <c r="F73" s="85"/>
      <c r="G73" s="86"/>
    </row>
    <row r="74" spans="1:7" s="46" customFormat="1" ht="54" customHeight="1">
      <c r="A74" s="6"/>
      <c r="B74" s="7"/>
      <c r="C74" s="8" t="s">
        <v>83</v>
      </c>
      <c r="D74" s="71"/>
      <c r="E74" s="72"/>
      <c r="F74" s="72"/>
      <c r="G74" s="73"/>
    </row>
    <row r="75" spans="1:7" s="46" customFormat="1" ht="31.5" customHeight="1">
      <c r="A75" s="2">
        <v>31</v>
      </c>
      <c r="B75" s="3" t="s">
        <v>84</v>
      </c>
      <c r="C75" s="10" t="s">
        <v>85</v>
      </c>
      <c r="D75" s="2" t="s">
        <v>14</v>
      </c>
      <c r="E75" s="2">
        <v>24</v>
      </c>
      <c r="F75" s="30"/>
      <c r="G75" s="5">
        <f aca="true" t="shared" si="2" ref="G75:G85">ROUND(F75*E75,2)</f>
        <v>0</v>
      </c>
    </row>
    <row r="76" spans="1:7" s="46" customFormat="1" ht="31.5" customHeight="1">
      <c r="A76" s="2">
        <v>32</v>
      </c>
      <c r="B76" s="3" t="s">
        <v>86</v>
      </c>
      <c r="C76" s="10" t="s">
        <v>87</v>
      </c>
      <c r="D76" s="2" t="s">
        <v>14</v>
      </c>
      <c r="E76" s="2">
        <v>24</v>
      </c>
      <c r="F76" s="30"/>
      <c r="G76" s="5">
        <f t="shared" si="2"/>
        <v>0</v>
      </c>
    </row>
    <row r="77" spans="1:7" s="46" customFormat="1" ht="31.5" customHeight="1">
      <c r="A77" s="2">
        <v>33</v>
      </c>
      <c r="B77" s="3" t="s">
        <v>88</v>
      </c>
      <c r="C77" s="10" t="s">
        <v>89</v>
      </c>
      <c r="D77" s="2" t="s">
        <v>14</v>
      </c>
      <c r="E77" s="2">
        <v>2</v>
      </c>
      <c r="F77" s="30"/>
      <c r="G77" s="5">
        <f t="shared" si="2"/>
        <v>0</v>
      </c>
    </row>
    <row r="78" spans="1:7" s="46" customFormat="1" ht="31.5" customHeight="1">
      <c r="A78" s="2">
        <v>34</v>
      </c>
      <c r="B78" s="3" t="s">
        <v>90</v>
      </c>
      <c r="C78" s="10" t="s">
        <v>91</v>
      </c>
      <c r="D78" s="2" t="s">
        <v>14</v>
      </c>
      <c r="E78" s="11">
        <v>50</v>
      </c>
      <c r="F78" s="30"/>
      <c r="G78" s="5">
        <f t="shared" si="2"/>
        <v>0</v>
      </c>
    </row>
    <row r="79" spans="1:7" s="46" customFormat="1" ht="31.5" customHeight="1">
      <c r="A79" s="2">
        <v>35</v>
      </c>
      <c r="B79" s="3" t="s">
        <v>92</v>
      </c>
      <c r="C79" s="10" t="s">
        <v>93</v>
      </c>
      <c r="D79" s="2" t="s">
        <v>14</v>
      </c>
      <c r="E79" s="11">
        <v>100</v>
      </c>
      <c r="F79" s="30"/>
      <c r="G79" s="5">
        <f t="shared" si="2"/>
        <v>0</v>
      </c>
    </row>
    <row r="80" spans="1:7" s="46" customFormat="1" ht="31.5" customHeight="1">
      <c r="A80" s="2">
        <v>36</v>
      </c>
      <c r="B80" s="3" t="s">
        <v>94</v>
      </c>
      <c r="C80" s="10" t="s">
        <v>95</v>
      </c>
      <c r="D80" s="2" t="s">
        <v>14</v>
      </c>
      <c r="E80" s="11">
        <v>50</v>
      </c>
      <c r="F80" s="30"/>
      <c r="G80" s="5">
        <f t="shared" si="2"/>
        <v>0</v>
      </c>
    </row>
    <row r="81" spans="1:7" s="46" customFormat="1" ht="31.5" customHeight="1">
      <c r="A81" s="2">
        <v>37</v>
      </c>
      <c r="B81" s="3" t="s">
        <v>96</v>
      </c>
      <c r="C81" s="10" t="s">
        <v>97</v>
      </c>
      <c r="D81" s="2" t="s">
        <v>14</v>
      </c>
      <c r="E81" s="11">
        <v>50</v>
      </c>
      <c r="F81" s="30"/>
      <c r="G81" s="5">
        <f t="shared" si="2"/>
        <v>0</v>
      </c>
    </row>
    <row r="82" spans="1:7" s="46" customFormat="1" ht="31.5" customHeight="1">
      <c r="A82" s="2">
        <v>38</v>
      </c>
      <c r="B82" s="3" t="s">
        <v>98</v>
      </c>
      <c r="C82" s="10" t="s">
        <v>99</v>
      </c>
      <c r="D82" s="2" t="s">
        <v>14</v>
      </c>
      <c r="E82" s="11">
        <v>30</v>
      </c>
      <c r="F82" s="30"/>
      <c r="G82" s="5">
        <f t="shared" si="2"/>
        <v>0</v>
      </c>
    </row>
    <row r="83" spans="1:7" s="46" customFormat="1" ht="31.5" customHeight="1">
      <c r="A83" s="2">
        <v>39</v>
      </c>
      <c r="B83" s="3" t="s">
        <v>100</v>
      </c>
      <c r="C83" s="10" t="s">
        <v>101</v>
      </c>
      <c r="D83" s="2" t="s">
        <v>14</v>
      </c>
      <c r="E83" s="11">
        <v>20</v>
      </c>
      <c r="F83" s="30"/>
      <c r="G83" s="5">
        <f t="shared" si="2"/>
        <v>0</v>
      </c>
    </row>
    <row r="84" spans="1:7" s="46" customFormat="1" ht="12">
      <c r="A84" s="80" t="s">
        <v>102</v>
      </c>
      <c r="B84" s="81"/>
      <c r="C84" s="81"/>
      <c r="D84" s="81"/>
      <c r="E84" s="82"/>
      <c r="F84" s="83">
        <f>ROUND(SUM(G75:G83),2)</f>
        <v>0</v>
      </c>
      <c r="G84" s="84"/>
    </row>
    <row r="85" spans="1:7" s="46" customFormat="1" ht="31.5" customHeight="1">
      <c r="A85" s="2">
        <v>40</v>
      </c>
      <c r="B85" s="3" t="s">
        <v>103</v>
      </c>
      <c r="C85" s="4" t="s">
        <v>104</v>
      </c>
      <c r="D85" s="2" t="s">
        <v>14</v>
      </c>
      <c r="E85" s="2">
        <v>7</v>
      </c>
      <c r="F85" s="30"/>
      <c r="G85" s="5">
        <f t="shared" si="2"/>
        <v>0</v>
      </c>
    </row>
    <row r="86" spans="1:7" s="46" customFormat="1" ht="54" customHeight="1">
      <c r="A86" s="6"/>
      <c r="B86" s="7"/>
      <c r="C86" s="8" t="s">
        <v>105</v>
      </c>
      <c r="D86" s="71"/>
      <c r="E86" s="72"/>
      <c r="F86" s="72"/>
      <c r="G86" s="73"/>
    </row>
    <row r="87" spans="1:7" s="46" customFormat="1" ht="12">
      <c r="A87" s="80" t="s">
        <v>106</v>
      </c>
      <c r="B87" s="81"/>
      <c r="C87" s="81"/>
      <c r="D87" s="81"/>
      <c r="E87" s="82"/>
      <c r="F87" s="83">
        <f>ROUND(SUM(G85),2)</f>
        <v>0</v>
      </c>
      <c r="G87" s="84"/>
    </row>
    <row r="88" spans="1:7" s="46" customFormat="1" ht="31.5" customHeight="1">
      <c r="A88" s="2">
        <v>41</v>
      </c>
      <c r="B88" s="3" t="s">
        <v>107</v>
      </c>
      <c r="C88" s="9" t="s">
        <v>108</v>
      </c>
      <c r="D88" s="71"/>
      <c r="E88" s="85"/>
      <c r="F88" s="85"/>
      <c r="G88" s="86"/>
    </row>
    <row r="89" spans="1:7" s="46" customFormat="1" ht="31.5" customHeight="1">
      <c r="A89" s="2">
        <v>42</v>
      </c>
      <c r="B89" s="3" t="s">
        <v>109</v>
      </c>
      <c r="C89" s="4" t="s">
        <v>110</v>
      </c>
      <c r="D89" s="2" t="s">
        <v>14</v>
      </c>
      <c r="E89" s="2">
        <v>14</v>
      </c>
      <c r="F89" s="30"/>
      <c r="G89" s="5">
        <f>ROUND(F89*E89,2)</f>
        <v>0</v>
      </c>
    </row>
    <row r="90" spans="1:7" s="46" customFormat="1" ht="54" customHeight="1">
      <c r="A90" s="6"/>
      <c r="B90" s="7"/>
      <c r="C90" s="8" t="s">
        <v>111</v>
      </c>
      <c r="D90" s="71"/>
      <c r="E90" s="72"/>
      <c r="F90" s="72"/>
      <c r="G90" s="73"/>
    </row>
    <row r="91" spans="1:7" s="46" customFormat="1" ht="31.5" customHeight="1">
      <c r="A91" s="2">
        <v>43</v>
      </c>
      <c r="B91" s="3" t="s">
        <v>112</v>
      </c>
      <c r="C91" s="10" t="s">
        <v>113</v>
      </c>
      <c r="D91" s="2" t="s">
        <v>14</v>
      </c>
      <c r="E91" s="11">
        <v>6</v>
      </c>
      <c r="F91" s="30"/>
      <c r="G91" s="5">
        <f>ROUND(F91*E91,2)</f>
        <v>0</v>
      </c>
    </row>
    <row r="92" spans="1:7" s="46" customFormat="1" ht="31.5" customHeight="1">
      <c r="A92" s="2">
        <v>44</v>
      </c>
      <c r="B92" s="3" t="s">
        <v>114</v>
      </c>
      <c r="C92" s="4" t="s">
        <v>115</v>
      </c>
      <c r="D92" s="2" t="s">
        <v>14</v>
      </c>
      <c r="E92" s="2">
        <v>1</v>
      </c>
      <c r="F92" s="30"/>
      <c r="G92" s="5">
        <f>ROUND(F92*E92,2)</f>
        <v>0</v>
      </c>
    </row>
    <row r="93" spans="1:7" s="46" customFormat="1" ht="54" customHeight="1">
      <c r="A93" s="6"/>
      <c r="B93" s="7"/>
      <c r="C93" s="8" t="s">
        <v>116</v>
      </c>
      <c r="D93" s="71"/>
      <c r="E93" s="72"/>
      <c r="F93" s="72"/>
      <c r="G93" s="73"/>
    </row>
    <row r="94" spans="1:7" s="46" customFormat="1" ht="12">
      <c r="A94" s="80" t="s">
        <v>117</v>
      </c>
      <c r="B94" s="81"/>
      <c r="C94" s="81"/>
      <c r="D94" s="81"/>
      <c r="E94" s="82"/>
      <c r="F94" s="83">
        <f>ROUND(SUM(G89,G91,G92),2)</f>
        <v>0</v>
      </c>
      <c r="G94" s="84"/>
    </row>
    <row r="95" spans="1:7" s="46" customFormat="1" ht="31.5" customHeight="1">
      <c r="A95" s="2">
        <v>45</v>
      </c>
      <c r="B95" s="3" t="s">
        <v>118</v>
      </c>
      <c r="C95" s="4" t="s">
        <v>119</v>
      </c>
      <c r="D95" s="2" t="s">
        <v>120</v>
      </c>
      <c r="E95" s="2">
        <v>1</v>
      </c>
      <c r="F95" s="30"/>
      <c r="G95" s="5">
        <f>ROUND(F95*E95,2)</f>
        <v>0</v>
      </c>
    </row>
    <row r="96" spans="1:7" s="46" customFormat="1" ht="54" customHeight="1">
      <c r="A96" s="6"/>
      <c r="B96" s="7"/>
      <c r="C96" s="8" t="s">
        <v>121</v>
      </c>
      <c r="D96" s="71"/>
      <c r="E96" s="72"/>
      <c r="F96" s="72"/>
      <c r="G96" s="73"/>
    </row>
    <row r="97" spans="1:7" s="46" customFormat="1" ht="12">
      <c r="A97" s="80" t="s">
        <v>122</v>
      </c>
      <c r="B97" s="81"/>
      <c r="C97" s="81"/>
      <c r="D97" s="81"/>
      <c r="E97" s="82"/>
      <c r="F97" s="83">
        <f>ROUND(SUM(G95),2)</f>
        <v>0</v>
      </c>
      <c r="G97" s="84"/>
    </row>
    <row r="98" spans="1:7" s="46" customFormat="1" ht="31.5" customHeight="1">
      <c r="A98" s="2">
        <v>46</v>
      </c>
      <c r="B98" s="3" t="s">
        <v>123</v>
      </c>
      <c r="C98" s="4" t="s">
        <v>124</v>
      </c>
      <c r="D98" s="2" t="s">
        <v>120</v>
      </c>
      <c r="E98" s="2">
        <v>1</v>
      </c>
      <c r="F98" s="30"/>
      <c r="G98" s="5">
        <f>ROUND(F98*E98,2)</f>
        <v>0</v>
      </c>
    </row>
    <row r="99" spans="1:7" s="46" customFormat="1" ht="54" customHeight="1">
      <c r="A99" s="6"/>
      <c r="B99" s="7"/>
      <c r="C99" s="8" t="s">
        <v>125</v>
      </c>
      <c r="D99" s="71"/>
      <c r="E99" s="72"/>
      <c r="F99" s="72"/>
      <c r="G99" s="73"/>
    </row>
    <row r="100" spans="1:7" s="46" customFormat="1" ht="31.5" customHeight="1">
      <c r="A100" s="2">
        <v>47</v>
      </c>
      <c r="B100" s="3" t="s">
        <v>126</v>
      </c>
      <c r="C100" s="4" t="s">
        <v>127</v>
      </c>
      <c r="D100" s="2" t="s">
        <v>128</v>
      </c>
      <c r="E100" s="2">
        <v>3</v>
      </c>
      <c r="F100" s="30"/>
      <c r="G100" s="5">
        <f>ROUND(F100*E100,2)</f>
        <v>0</v>
      </c>
    </row>
    <row r="101" spans="1:7" s="46" customFormat="1" ht="54" customHeight="1">
      <c r="A101" s="6"/>
      <c r="B101" s="7"/>
      <c r="C101" s="8" t="s">
        <v>129</v>
      </c>
      <c r="D101" s="71"/>
      <c r="E101" s="72"/>
      <c r="F101" s="72"/>
      <c r="G101" s="73"/>
    </row>
    <row r="102" spans="1:7" s="46" customFormat="1" ht="12" customHeight="1">
      <c r="A102" s="80" t="s">
        <v>130</v>
      </c>
      <c r="B102" s="81"/>
      <c r="C102" s="81"/>
      <c r="D102" s="81"/>
      <c r="E102" s="82"/>
      <c r="F102" s="83">
        <f>ROUND(SUM(G98,G100),2)</f>
        <v>0</v>
      </c>
      <c r="G102" s="84"/>
    </row>
    <row r="103" spans="1:7" s="46" customFormat="1" ht="12">
      <c r="A103" s="12"/>
      <c r="B103" s="13"/>
      <c r="C103" s="14"/>
      <c r="D103" s="12"/>
      <c r="E103" s="12"/>
      <c r="F103" s="15"/>
      <c r="G103" s="15"/>
    </row>
    <row r="104" spans="1:7" s="46" customFormat="1" ht="12">
      <c r="A104" s="12"/>
      <c r="B104" s="13"/>
      <c r="C104" s="14"/>
      <c r="D104" s="12"/>
      <c r="E104" s="12"/>
      <c r="F104" s="15"/>
      <c r="G104" s="15"/>
    </row>
    <row r="105" spans="1:7" s="49" customFormat="1" ht="24" customHeight="1">
      <c r="A105" s="16"/>
      <c r="B105" s="47"/>
      <c r="C105" s="87" t="s">
        <v>131</v>
      </c>
      <c r="D105" s="87"/>
      <c r="E105" s="87"/>
      <c r="F105" s="87"/>
      <c r="G105" s="48">
        <f>F102+F97+F94+F87+F84+F72+F69+F64+F49+F36</f>
        <v>0</v>
      </c>
    </row>
    <row r="108" spans="1:7" s="1" customFormat="1" ht="36" customHeight="1">
      <c r="A108" s="50"/>
      <c r="B108" s="51"/>
      <c r="C108" s="90" t="s">
        <v>132</v>
      </c>
      <c r="D108" s="91"/>
      <c r="E108" s="91"/>
      <c r="F108" s="91"/>
      <c r="G108" s="92"/>
    </row>
    <row r="110" spans="1:7" s="1" customFormat="1" ht="36" customHeight="1">
      <c r="A110" s="50"/>
      <c r="B110" s="51"/>
      <c r="C110" s="93" t="s">
        <v>133</v>
      </c>
      <c r="D110" s="94"/>
      <c r="E110" s="94"/>
      <c r="F110" s="94"/>
      <c r="G110" s="52">
        <f>G105</f>
        <v>0</v>
      </c>
    </row>
    <row r="111" spans="1:11" s="1" customFormat="1" ht="36" customHeight="1">
      <c r="A111" s="50"/>
      <c r="B111" s="51"/>
      <c r="C111" s="93" t="s">
        <v>134</v>
      </c>
      <c r="D111" s="94"/>
      <c r="E111" s="94"/>
      <c r="F111" s="94"/>
      <c r="G111" s="52">
        <v>180300</v>
      </c>
      <c r="K111" s="53"/>
    </row>
    <row r="112" spans="1:7" s="1" customFormat="1" ht="36" customHeight="1">
      <c r="A112" s="50"/>
      <c r="B112" s="51"/>
      <c r="C112" s="93" t="s">
        <v>135</v>
      </c>
      <c r="D112" s="94"/>
      <c r="E112" s="94"/>
      <c r="F112" s="94"/>
      <c r="G112" s="54">
        <f>1-(G110/G111)</f>
        <v>1</v>
      </c>
    </row>
    <row r="113" spans="1:7" s="1" customFormat="1" ht="36" customHeight="1">
      <c r="A113" s="50"/>
      <c r="B113" s="51"/>
      <c r="C113" s="88" t="s">
        <v>136</v>
      </c>
      <c r="D113" s="89"/>
      <c r="E113" s="89"/>
      <c r="F113" s="89"/>
      <c r="G113" s="52">
        <f>SUM(G110)</f>
        <v>0</v>
      </c>
    </row>
    <row r="115" spans="1:7" s="32" customFormat="1" ht="66.75" customHeight="1">
      <c r="A115" s="57"/>
      <c r="B115" s="57"/>
      <c r="C115" s="58" t="s">
        <v>145</v>
      </c>
      <c r="D115" s="58"/>
      <c r="E115" s="58"/>
      <c r="F115" s="58"/>
      <c r="G115" s="31">
        <v>0</v>
      </c>
    </row>
    <row r="117" spans="1:7" s="32" customFormat="1" ht="82.5" customHeight="1">
      <c r="A117" s="20"/>
      <c r="B117" s="55"/>
      <c r="C117" s="59" t="s">
        <v>146</v>
      </c>
      <c r="D117" s="60"/>
      <c r="E117" s="60"/>
      <c r="F117" s="60"/>
      <c r="G117" s="56">
        <v>0</v>
      </c>
    </row>
  </sheetData>
  <sheetProtection password="D83F" sheet="1" objects="1" scenarios="1" selectLockedCells="1"/>
  <mergeCells count="60">
    <mergeCell ref="A102:E102"/>
    <mergeCell ref="F102:G102"/>
    <mergeCell ref="C105:F105"/>
    <mergeCell ref="C113:F113"/>
    <mergeCell ref="C108:G108"/>
    <mergeCell ref="C110:F110"/>
    <mergeCell ref="C111:F111"/>
    <mergeCell ref="C112:F112"/>
    <mergeCell ref="A97:E97"/>
    <mergeCell ref="F97:G97"/>
    <mergeCell ref="D99:G99"/>
    <mergeCell ref="D101:G101"/>
    <mergeCell ref="D93:G93"/>
    <mergeCell ref="A94:E94"/>
    <mergeCell ref="F94:G94"/>
    <mergeCell ref="D96:G96"/>
    <mergeCell ref="A87:E87"/>
    <mergeCell ref="F87:G87"/>
    <mergeCell ref="D88:G88"/>
    <mergeCell ref="D90:G90"/>
    <mergeCell ref="D74:G74"/>
    <mergeCell ref="A84:E84"/>
    <mergeCell ref="F84:G84"/>
    <mergeCell ref="D86:G86"/>
    <mergeCell ref="D71:G71"/>
    <mergeCell ref="A72:E72"/>
    <mergeCell ref="F72:G72"/>
    <mergeCell ref="D73:G73"/>
    <mergeCell ref="D65:G65"/>
    <mergeCell ref="D66:G66"/>
    <mergeCell ref="A69:E69"/>
    <mergeCell ref="F69:G69"/>
    <mergeCell ref="D50:G50"/>
    <mergeCell ref="D51:G51"/>
    <mergeCell ref="A64:E64"/>
    <mergeCell ref="F64:G64"/>
    <mergeCell ref="D37:G37"/>
    <mergeCell ref="D38:G38"/>
    <mergeCell ref="A49:E49"/>
    <mergeCell ref="F49:G49"/>
    <mergeCell ref="A1:G1"/>
    <mergeCell ref="A25:G25"/>
    <mergeCell ref="A27:G27"/>
    <mergeCell ref="D35:G35"/>
    <mergeCell ref="A6:E8"/>
    <mergeCell ref="A3:B3"/>
    <mergeCell ref="F3:G5"/>
    <mergeCell ref="A4:B4"/>
    <mergeCell ref="A5:B5"/>
    <mergeCell ref="C5:D5"/>
    <mergeCell ref="C115:F115"/>
    <mergeCell ref="C117:F117"/>
    <mergeCell ref="F11:G14"/>
    <mergeCell ref="A16:E17"/>
    <mergeCell ref="F16:G17"/>
    <mergeCell ref="A20:E20"/>
    <mergeCell ref="F20:G21"/>
    <mergeCell ref="A21:E21"/>
    <mergeCell ref="A36:E36"/>
    <mergeCell ref="F36:G36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 Casale</dc:creator>
  <cp:keywords/>
  <dc:description/>
  <cp:lastModifiedBy>Edoardo Casale</cp:lastModifiedBy>
  <cp:lastPrinted>2014-10-02T14:42:02Z</cp:lastPrinted>
  <dcterms:created xsi:type="dcterms:W3CDTF">2014-10-02T11:29:42Z</dcterms:created>
  <dcterms:modified xsi:type="dcterms:W3CDTF">2014-12-18T07:24:30Z</dcterms:modified>
  <cp:category/>
  <cp:version/>
  <cp:contentType/>
  <cp:contentStatus/>
</cp:coreProperties>
</file>