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7455" activeTab="0"/>
  </bookViews>
  <sheets>
    <sheet name="LVKi" sheetId="1" r:id="rId1"/>
  </sheets>
  <definedNames>
    <definedName name="_xlnm.Print_Area" localSheetId="0">'LVKi'!$A$1:$L$264</definedName>
    <definedName name="_xlnm.Print_Titles" localSheetId="0">'LVKi'!$20:$20</definedName>
  </definedNames>
  <calcPr fullCalcOnLoad="1"/>
</workbook>
</file>

<file path=xl/sharedStrings.xml><?xml version="1.0" encoding="utf-8"?>
<sst xmlns="http://schemas.openxmlformats.org/spreadsheetml/2006/main" count="533" uniqueCount="457">
  <si>
    <r>
      <t xml:space="preserve">Firma rappresentante legale  dell’impresa </t>
    </r>
    <r>
      <rPr>
        <b/>
        <sz val="9"/>
        <rFont val="Arial"/>
        <family val="2"/>
      </rPr>
      <t xml:space="preserve">singola </t>
    </r>
  </si>
  <si>
    <r>
      <t>Firma rappresentante legale della</t>
    </r>
    <r>
      <rPr>
        <b/>
        <sz val="9"/>
        <rFont val="Arial"/>
        <family val="2"/>
      </rPr>
      <t xml:space="preserve"> capogruppo / mandataria</t>
    </r>
  </si>
  <si>
    <r>
      <t>Firma rappresentante legale della</t>
    </r>
    <r>
      <rPr>
        <b/>
        <sz val="9"/>
        <rFont val="Arial"/>
        <family val="2"/>
      </rPr>
      <t xml:space="preserve"> mandante / cooptata</t>
    </r>
  </si>
  <si>
    <t>Il sottoscritto</t>
  </si>
  <si>
    <t>nato/a</t>
  </si>
  <si>
    <t>il</t>
  </si>
  <si>
    <t>residente a</t>
  </si>
  <si>
    <t>via</t>
  </si>
  <si>
    <t>in qualità di rappresentante legale</t>
  </si>
  <si>
    <t xml:space="preserve">dell’impresa </t>
  </si>
  <si>
    <t>con sede legale a</t>
  </si>
  <si>
    <t>..........................................................................................................................</t>
  </si>
  <si>
    <t>Prezzo unitario 
sicurezza
(F)</t>
  </si>
  <si>
    <t xml:space="preserve">Importo
(C+E)
oppure
(A*F)
</t>
  </si>
  <si>
    <t xml:space="preserve">Importo
(A*F)
</t>
  </si>
  <si>
    <t>Marca da bollo 
16,00 €</t>
  </si>
  <si>
    <t>N° ord.</t>
  </si>
  <si>
    <t>Codice Art.</t>
  </si>
  <si>
    <t>Descrizione</t>
  </si>
  <si>
    <t>Un. di mis.</t>
  </si>
  <si>
    <t/>
  </si>
  <si>
    <t>51.00.00.00</t>
  </si>
  <si>
    <t>PREZZI ELEMENTARI</t>
  </si>
  <si>
    <t>51.01.00.00</t>
  </si>
  <si>
    <t>MANO D'OPERA</t>
  </si>
  <si>
    <t>51.01.01.00</t>
  </si>
  <si>
    <t>MANO D'OPERA - SETTORE EDILE/CIVILE</t>
  </si>
  <si>
    <t>51.01.01.02</t>
  </si>
  <si>
    <t>Operaio specializzato</t>
  </si>
  <si>
    <t>h</t>
  </si>
  <si>
    <t>51.01.01.03</t>
  </si>
  <si>
    <t>Operaio qualificato</t>
  </si>
  <si>
    <t>51.02.00.00</t>
  </si>
  <si>
    <t>NOLI</t>
  </si>
  <si>
    <t>51.02.01.00</t>
  </si>
  <si>
    <t>MEZZI DI TRASPORTO</t>
  </si>
  <si>
    <t>51.02.01.14</t>
  </si>
  <si>
    <t>Autocarro con cassa ribaltabile, 3 lati</t>
  </si>
  <si>
    <t>51.02.01.14D</t>
  </si>
  <si>
    <t>portata oltre 10,50 fino a 14,0 t</t>
  </si>
  <si>
    <t>51.02.02.00</t>
  </si>
  <si>
    <t>MEZZI DI SCAVO E DI CARICAMENTO</t>
  </si>
  <si>
    <t>51.02.02.01</t>
  </si>
  <si>
    <t>Escavatore idraulico gommato, potenza motore:</t>
  </si>
  <si>
    <t>51.02.02.01C</t>
  </si>
  <si>
    <t>da 51 a 76 kW (69 - 102 HP)</t>
  </si>
  <si>
    <t>51.02.02.10</t>
  </si>
  <si>
    <t>Pala caricatrice cingolata o gommata, potenza motore:</t>
  </si>
  <si>
    <t>51.02.02.10C</t>
  </si>
  <si>
    <t>oltre 51 fino a 76 kW (69 - 102 HP)</t>
  </si>
  <si>
    <t>SOMMA CATEGORIA PRINCIPALE 51</t>
  </si>
  <si>
    <t>52.00.00.00</t>
  </si>
  <si>
    <t>ONERI GENERALI E PARTICOLARI DI CANTIERE</t>
  </si>
  <si>
    <t>52.01.00.00</t>
  </si>
  <si>
    <t>ONERI GENERALI DI CANTIERE</t>
  </si>
  <si>
    <t>52.01.01.00</t>
  </si>
  <si>
    <t>INSTALLAZIONE E SGOMBERO DEL CANTIERE</t>
  </si>
  <si>
    <t>52.01.01.01</t>
  </si>
  <si>
    <t>Installazione, manutenzione e sgombero cantiere</t>
  </si>
  <si>
    <t>a c</t>
  </si>
  <si>
    <t>52.01.03.00</t>
  </si>
  <si>
    <t>TABELLONI DI CANTIERE</t>
  </si>
  <si>
    <t>52.01.03.01</t>
  </si>
  <si>
    <t>Tabellone bilingue</t>
  </si>
  <si>
    <t>52.01.03.01C</t>
  </si>
  <si>
    <t>dimensione su richiesta della DL</t>
  </si>
  <si>
    <t>m2</t>
  </si>
  <si>
    <t>SOMMA CATEGORIA PRINCIPALE 52</t>
  </si>
  <si>
    <t>53.00.00.00</t>
  </si>
  <si>
    <t>LAVORI PRELIMINARI E CONCLUSIVI</t>
  </si>
  <si>
    <t>53.05.00.00</t>
  </si>
  <si>
    <t>TAGLIO DI PAVIMENTAZIONI</t>
  </si>
  <si>
    <t>53.05.01.00</t>
  </si>
  <si>
    <t>TAGLIO DI PAVIMENTAZIONI BITUMINOSE</t>
  </si>
  <si>
    <t>53.05.01.01</t>
  </si>
  <si>
    <t>Taglio di pavimentazioni bituminose</t>
  </si>
  <si>
    <t>53.05.01.01A</t>
  </si>
  <si>
    <t>per spessori di pavimentazione fino a 10,00 cm</t>
  </si>
  <si>
    <t>m</t>
  </si>
  <si>
    <t>SOMMA CATEGORIA PRINCIPALE 53</t>
  </si>
  <si>
    <t>54.00.00.00</t>
  </si>
  <si>
    <t>MOVIMENTI DI TERRA, DEMOLIZIONI</t>
  </si>
  <si>
    <t>54.01.00.00</t>
  </si>
  <si>
    <t>SCAVI</t>
  </si>
  <si>
    <t>54.01.02.00</t>
  </si>
  <si>
    <t>SCAVI A SEZIONE RISTRETTA (LAVORI DI SCAVO A SEZIONE OBBLIGATA)</t>
  </si>
  <si>
    <t>54.01.02.01</t>
  </si>
  <si>
    <t>Scavo a sezione ristretta in materiale</t>
  </si>
  <si>
    <t>54.01.02.01A</t>
  </si>
  <si>
    <t>con caricamento su mezzo e con trasporto</t>
  </si>
  <si>
    <t>m3</t>
  </si>
  <si>
    <t>54.01.02.05</t>
  </si>
  <si>
    <t>Estrazione di massi in scavi a sezione</t>
  </si>
  <si>
    <t>54.01.02.07</t>
  </si>
  <si>
    <t>Frantumazione di massi nel giacimento naturale, in scavi a sezione</t>
  </si>
  <si>
    <t>54.01.02.07B</t>
  </si>
  <si>
    <t>con ausilio di attrezzi idraulici o pneumatici (montati sul mezzo di scavo)</t>
  </si>
  <si>
    <t>54.01.02.10</t>
  </si>
  <si>
    <t>Scavo a sezione ristretta in roccia da piccone</t>
  </si>
  <si>
    <t>54.01.02.10A</t>
  </si>
  <si>
    <t>54.01.02.20</t>
  </si>
  <si>
    <t>Scavo a sezione ristretta in roccia, senza esplosivi</t>
  </si>
  <si>
    <t>54.01.02.20A</t>
  </si>
  <si>
    <t>con caricamento su mezzo e trasporto</t>
  </si>
  <si>
    <t>54.10.00.00</t>
  </si>
  <si>
    <t>RILEVATI E RINTERRI</t>
  </si>
  <si>
    <t>54.10.03.00</t>
  </si>
  <si>
    <t>FORNITURA DI MATERIALE DA CAVA DI PRESTITO ED ESECUZIONE DI RILEVATI E RINTERRI</t>
  </si>
  <si>
    <t>54.10.03.03</t>
  </si>
  <si>
    <t>Formazione di rilevati e rinterri</t>
  </si>
  <si>
    <t>54.10.03.03B</t>
  </si>
  <si>
    <t>per opere non sensibili a cedimenti</t>
  </si>
  <si>
    <t>54.10.03.05</t>
  </si>
  <si>
    <t>Rinterro di scavi a sezione ristretta</t>
  </si>
  <si>
    <t>54.10.03.05A</t>
  </si>
  <si>
    <t>per opere sensibili a cedimenti</t>
  </si>
  <si>
    <t>54.16.00.00</t>
  </si>
  <si>
    <t>STRATI DI BASE (STRATI PORTANTI ED ANTIGELO)</t>
  </si>
  <si>
    <t>54.16.03.00</t>
  </si>
  <si>
    <t>FORNITURA DI MATERIALE DA CAVA DI PRESTITO PER L'ESECUZIONE DI STRATI DI BASE</t>
  </si>
  <si>
    <t>54.16.03.01</t>
  </si>
  <si>
    <t>Fornitura di materiale di primo impiego e/o di riciclaggio ed esecuzione di strati di base</t>
  </si>
  <si>
    <t>54.16.03.01D</t>
  </si>
  <si>
    <t>a volume in opera</t>
  </si>
  <si>
    <t>54.20.00.00</t>
  </si>
  <si>
    <t>DRENAGGI</t>
  </si>
  <si>
    <t>54.20.10.00</t>
  </si>
  <si>
    <t>FORNITURA E POSA IN OPERA DI MATERIALE FILTRANTE</t>
  </si>
  <si>
    <t>54.20.10.01</t>
  </si>
  <si>
    <t>Materiale drenante senza stratificazioni</t>
  </si>
  <si>
    <t>54.20.10.01B</t>
  </si>
  <si>
    <t>fuso granulometrico (mm) 35/70</t>
  </si>
  <si>
    <t>54.45.00.00</t>
  </si>
  <si>
    <t>DIRITTI DI DISCARICA</t>
  </si>
  <si>
    <t>54.45.01.00</t>
  </si>
  <si>
    <t>DIRITTI DI DISCARICA PER MATERIALI DA SCAVO</t>
  </si>
  <si>
    <t>54.45.01.03</t>
  </si>
  <si>
    <t>Diritti di discarica per materiale di categoria 1/C</t>
  </si>
  <si>
    <t>t</t>
  </si>
  <si>
    <t>54.45.01.04</t>
  </si>
  <si>
    <t>Diritti di discarica per materiale di categoria 1/D</t>
  </si>
  <si>
    <t>54.45.02.00</t>
  </si>
  <si>
    <t>DIRITTI DI DISCARICA PER MACERIE EDILI</t>
  </si>
  <si>
    <t>54.45.02.03</t>
  </si>
  <si>
    <t>cat.2/C: asfalto</t>
  </si>
  <si>
    <t>54.45.04.00</t>
  </si>
  <si>
    <t>DIRITTI DI DISCARICA MATERIALE VEGETALE VIVO</t>
  </si>
  <si>
    <t>54.45.04.01</t>
  </si>
  <si>
    <t>cat.7/A: mat. veget. vivo</t>
  </si>
  <si>
    <t>54.45.04.02</t>
  </si>
  <si>
    <t>cat.7/B: mat. veget. vivo con 10% macerie</t>
  </si>
  <si>
    <t>54.45.04.03</t>
  </si>
  <si>
    <t>cat.7/C: ceppaie senza impurità con un diametro fino a 150 cm</t>
  </si>
  <si>
    <t>54.45.04.04</t>
  </si>
  <si>
    <t>cat.7/D: ceppaie senza impurità con un diametro oltre 150 cm</t>
  </si>
  <si>
    <t>SOMMA CATEGORIA PRINCIPALE 54</t>
  </si>
  <si>
    <t>56.00.00.00</t>
  </si>
  <si>
    <t>PROTEZIONI DI PARETI DI SCAVO, RIVESTIMENTI DI SCARPATE</t>
  </si>
  <si>
    <t>*56.30.00.00</t>
  </si>
  <si>
    <t>*** CHIODI CAVI AUTOPERFORANTI PER LAVORI A CIELO APERTO</t>
  </si>
  <si>
    <t>*56.30.10.00</t>
  </si>
  <si>
    <t>*** FORNITURA E POSA DI CHIODI CAVI AUTOPERFORANTI</t>
  </si>
  <si>
    <t>*56.30.10.06</t>
  </si>
  <si>
    <t>*** Chiodi cavi autoperforanti inossidabili per ancoraggio permanente</t>
  </si>
  <si>
    <t>*56.30.10.06B</t>
  </si>
  <si>
    <t>*** carico ammissibile a trazione e compressione KN 150</t>
  </si>
  <si>
    <t>SOMMA CATEGORIA PRINCIPALE 56</t>
  </si>
  <si>
    <t>58.00.00.00</t>
  </si>
  <si>
    <t>OPERE IN CONGLOMERATO CEMENTIZIO ARMATO E NON ARMATO</t>
  </si>
  <si>
    <t>58.02.00.00</t>
  </si>
  <si>
    <t>CASSERI</t>
  </si>
  <si>
    <t>58.02.01.00</t>
  </si>
  <si>
    <t>CASSERI PER STRUTTURE POGGIANTI SUL TERRENO, SOTTOMURAZIONI</t>
  </si>
  <si>
    <t>58.02.01.02</t>
  </si>
  <si>
    <t>Casseratura laterale per fondazioni</t>
  </si>
  <si>
    <t>58.02.01.02A</t>
  </si>
  <si>
    <t>per struttura superficiale S1</t>
  </si>
  <si>
    <t>58.03.00.00</t>
  </si>
  <si>
    <t>CONGLOMERATO CEMENTIZIO PER MANUFATTI ARMATI E NON ARMATI</t>
  </si>
  <si>
    <t>58.03.01.00</t>
  </si>
  <si>
    <t>CONGLOMERATO CEMENTIZIO PER SOTTOFONDI, SPIANAMENTI, RIEMPIMENTI E DRENAGGI</t>
  </si>
  <si>
    <t>58.03.01.01</t>
  </si>
  <si>
    <t>Conglomerato cementizio (classi di esposizione ordinarie), per sottofondi, spianamenti e riempimenti</t>
  </si>
  <si>
    <t>58.03.01.01B</t>
  </si>
  <si>
    <t>classe C 12/15</t>
  </si>
  <si>
    <t>58.03.02.00</t>
  </si>
  <si>
    <t>CONGLOMERATO CEMENTIZIO PER MANUFATTI DI QUALUNQUE UBICAZIONE, FORMA E DIMENSIONE</t>
  </si>
  <si>
    <t>58.03.02.01</t>
  </si>
  <si>
    <t>Conglomerato cementizio per manufatti</t>
  </si>
  <si>
    <t>58.03.02.01D</t>
  </si>
  <si>
    <t>classe C 25/30</t>
  </si>
  <si>
    <t>58.10.00.00</t>
  </si>
  <si>
    <t>ACCIAIO PER ARMATURA</t>
  </si>
  <si>
    <t>58.10.02.00</t>
  </si>
  <si>
    <t>BARRE TONDE AD ADERENZA MIGLIORATA</t>
  </si>
  <si>
    <t>*58.10.02.02</t>
  </si>
  <si>
    <t>Barre ad aderenza migl. controllate in stabilimento</t>
  </si>
  <si>
    <t>58.10.02.02B</t>
  </si>
  <si>
    <t>acciaio B450C</t>
  </si>
  <si>
    <t>kg</t>
  </si>
  <si>
    <t>58.10.03.00</t>
  </si>
  <si>
    <t>RETE ELETTROSALDATA D'ACCIAIO</t>
  </si>
  <si>
    <t>58.10.03.02</t>
  </si>
  <si>
    <t>Rete elettrosaldata con fili nervati</t>
  </si>
  <si>
    <t>58.10.03.02A</t>
  </si>
  <si>
    <t>acciaio ad aderenza migl., B450C</t>
  </si>
  <si>
    <t>SOMMA CATEGORIA PRINCIPALE 58</t>
  </si>
  <si>
    <t>59.00.00.00</t>
  </si>
  <si>
    <t>OPERE IN PIETRA NATURALE ED ARTIFICIALE</t>
  </si>
  <si>
    <t>59.09.00.00</t>
  </si>
  <si>
    <t>OPERE MISTE IN PIETRAME E CONGLOMERATO CEMENTIZIO</t>
  </si>
  <si>
    <t>59.09.01.00</t>
  </si>
  <si>
    <t>MURATURA</t>
  </si>
  <si>
    <t>59.09.01.01</t>
  </si>
  <si>
    <t>Muratura mista a mosaico greggio</t>
  </si>
  <si>
    <t>59.09.01.01C</t>
  </si>
  <si>
    <t>in porfido da cava, cls. C 20/25</t>
  </si>
  <si>
    <t>SOMMA CATEGORIA PRINCIPALE 59</t>
  </si>
  <si>
    <t>75.00.00.00</t>
  </si>
  <si>
    <t>TUBAZIONI, FORNITURA E POSA IN OPERA</t>
  </si>
  <si>
    <t>75.10.00.00</t>
  </si>
  <si>
    <t>TUBI DI MATERIALE PLASTICO</t>
  </si>
  <si>
    <t>75.10.02.00</t>
  </si>
  <si>
    <t>TUBI DI PVC PER ACQUEDOTTO</t>
  </si>
  <si>
    <t>75.10.02.10</t>
  </si>
  <si>
    <t>Tubo di PVC per acquedotto - PN 6</t>
  </si>
  <si>
    <t>75.10.02.10G</t>
  </si>
  <si>
    <t>DN mm 125</t>
  </si>
  <si>
    <t>75.10.05.00</t>
  </si>
  <si>
    <t>TUBI DI PVC PER DRENAGGIO</t>
  </si>
  <si>
    <t>75.10.05.20</t>
  </si>
  <si>
    <t>Tubo di PVC per drenaggio, tipo D</t>
  </si>
  <si>
    <t>75.10.05.20C</t>
  </si>
  <si>
    <t>DN mm 100</t>
  </si>
  <si>
    <t>75.10.36.00</t>
  </si>
  <si>
    <t>TUBI IN POLIPROPILENE AD UNO STRATO</t>
  </si>
  <si>
    <t>75.10.36.01</t>
  </si>
  <si>
    <t>Tubo in polipropilene ad uno strato SN8</t>
  </si>
  <si>
    <t>75.10.36.01C</t>
  </si>
  <si>
    <t>DN 200</t>
  </si>
  <si>
    <t>75.10.36.03</t>
  </si>
  <si>
    <t>Curva a 15° per tubo in polipropilene ad uno strato</t>
  </si>
  <si>
    <t>75.10.36.03C</t>
  </si>
  <si>
    <t>nr</t>
  </si>
  <si>
    <t>75.10.36.04</t>
  </si>
  <si>
    <t>Curva a 30° per tubo in polipropilene ad uno strato</t>
  </si>
  <si>
    <t>75.10.36.04C</t>
  </si>
  <si>
    <t>75.10.36.05</t>
  </si>
  <si>
    <t>Curva a 45° per tubo in polipropilene ad uno strato</t>
  </si>
  <si>
    <t>75.10.36.05C</t>
  </si>
  <si>
    <t>75.10.36.10</t>
  </si>
  <si>
    <t>Diramazione 45° in polipropilene ad uno strato</t>
  </si>
  <si>
    <t>75.10.36.10D</t>
  </si>
  <si>
    <t>DN 200/160</t>
  </si>
  <si>
    <t>SOMMA CATEGORIA PRINCIPALE 75</t>
  </si>
  <si>
    <t>78.00.00.00</t>
  </si>
  <si>
    <t>CHIUSINI, CADITOIE, GRIGLIE, CANALETTE PREFABBRICATE, ACCESSORI PER POZZETTI</t>
  </si>
  <si>
    <t>78.02.00.00</t>
  </si>
  <si>
    <t>CADITOIE IN GHISA</t>
  </si>
  <si>
    <t>78.02.01.00</t>
  </si>
  <si>
    <t>CADITOIE IN GHISA CON TELAIO IN GHISA OPPURE GHISA/CEMENTO</t>
  </si>
  <si>
    <t>78.02.01.06</t>
  </si>
  <si>
    <t>Caditoia tipo "Rekord"</t>
  </si>
  <si>
    <t>78.02.01.06B</t>
  </si>
  <si>
    <t>caditoia concava  peso 95/105 kg</t>
  </si>
  <si>
    <t>78.02.90.00</t>
  </si>
  <si>
    <t>ACCESSORI PER CADITOIE</t>
  </si>
  <si>
    <t>78.02.90.01</t>
  </si>
  <si>
    <t>Secchielli raccoglitori</t>
  </si>
  <si>
    <t>78.02.90.01B</t>
  </si>
  <si>
    <t>tipo lungo (L = 60 cm)</t>
  </si>
  <si>
    <t>SOMMA CATEGORIA PRINCIPALE 78</t>
  </si>
  <si>
    <t>85.00.00.00</t>
  </si>
  <si>
    <t>PAVIMENTAZIONI</t>
  </si>
  <si>
    <t>85.05.00.00</t>
  </si>
  <si>
    <t>PAVIMENTAZIONI BITUMINOSE</t>
  </si>
  <si>
    <t>85.05.01.00</t>
  </si>
  <si>
    <t>LAVORI PRELIMINARI</t>
  </si>
  <si>
    <t>85.05.01.01</t>
  </si>
  <si>
    <t>Asportazione di pavimentazione con fresa</t>
  </si>
  <si>
    <t>85.05.01.01B</t>
  </si>
  <si>
    <t>per s fino a 2,0 cm</t>
  </si>
  <si>
    <t>85.05.01.01C</t>
  </si>
  <si>
    <t>per ogni cm di s oltre i primi 2,0</t>
  </si>
  <si>
    <t>85.05.05.00</t>
  </si>
  <si>
    <t>APPLICAZIONI CON LEGANTI BITUMINOSI</t>
  </si>
  <si>
    <t>85.05.05.05</t>
  </si>
  <si>
    <t>Applicazione di una mano di emulsione cationica</t>
  </si>
  <si>
    <t>85.05.10.00</t>
  </si>
  <si>
    <t>PAVIMENTAZIONI CON CONGLOMERATO BITUMINOSO</t>
  </si>
  <si>
    <t>85.05.10.16</t>
  </si>
  <si>
    <t>Conglomerato bituminoso 0/19 per strato di collegamento binder</t>
  </si>
  <si>
    <t>85.05.10.16A</t>
  </si>
  <si>
    <t>per ogni m2 e ogni cm di spessore finito</t>
  </si>
  <si>
    <t>85.05.10.16B</t>
  </si>
  <si>
    <t>spessore variabile</t>
  </si>
  <si>
    <t>85.05.10.27</t>
  </si>
  <si>
    <t>Conglomerato bituminoso 0/12 per strato d'usura di 2. categoria</t>
  </si>
  <si>
    <t>85.05.10.27A</t>
  </si>
  <si>
    <t>spessore finito &lt;cm&gt;: 3</t>
  </si>
  <si>
    <t>SOMMA CATEGORIA PRINCIPALE 85</t>
  </si>
  <si>
    <t>86.00.00.00</t>
  </si>
  <si>
    <t>MANUFATTI TIPO ED ACCESSORI STRADALI, SEGNALETICA</t>
  </si>
  <si>
    <t>86.02.00.00</t>
  </si>
  <si>
    <t>CUNETTE E BANCHETTONI</t>
  </si>
  <si>
    <t>86.02.03.00</t>
  </si>
  <si>
    <t>BANCHETTONI IN CONGLOMERATO CEMENTIZIO</t>
  </si>
  <si>
    <t>86.02.03.01</t>
  </si>
  <si>
    <t>Banchettoni di delimitazione stradale</t>
  </si>
  <si>
    <t>86.02.03.01A</t>
  </si>
  <si>
    <t>sez. pentagonale  B/H = 80/40 cm</t>
  </si>
  <si>
    <t>*86.10.00.00</t>
  </si>
  <si>
    <t>*** BARRIERE STRADALI</t>
  </si>
  <si>
    <t>86.18.00.00</t>
  </si>
  <si>
    <t>CONSOLIDAMENTO ROCCE</t>
  </si>
  <si>
    <t>86.18.01.00</t>
  </si>
  <si>
    <t>DISGAGGIO DI SCARPATE ROCCIOSE</t>
  </si>
  <si>
    <t>86.18.01.01</t>
  </si>
  <si>
    <t>Disgaggio e pulizia di pareti rocciose</t>
  </si>
  <si>
    <t>86.18.03.00</t>
  </si>
  <si>
    <t>CONSOLIDAMENTO DELLE ROCCE CON RETE METALLICA SEMPLICE O RINFORZATA</t>
  </si>
  <si>
    <t>86.18.03.02</t>
  </si>
  <si>
    <t>Rivestimento in rete metallica</t>
  </si>
  <si>
    <t>86.18.03.02B</t>
  </si>
  <si>
    <t>Rete metallica a doppia torsione, 6x8 diametro 2,70 mm</t>
  </si>
  <si>
    <t>86.18.05.00</t>
  </si>
  <si>
    <t>CONSOLIDAMENTO DELLE ROCCE CON RETE IN FUNE D´ACCIAIO</t>
  </si>
  <si>
    <t>86.18.05.02</t>
  </si>
  <si>
    <t>Rivestimento con rete in fune diam. 8 mm e fune di bordo diam. 14 mm</t>
  </si>
  <si>
    <t>86.18.05.02A</t>
  </si>
  <si>
    <t>con maglia cm 20 x 20</t>
  </si>
  <si>
    <t>86.20.00.00</t>
  </si>
  <si>
    <t>PARAMASSI</t>
  </si>
  <si>
    <t>86.21.00.00</t>
  </si>
  <si>
    <t>VOCI AGGIUNTIVE PER CONSOLIDAMENTO ROCCE (86.18) E PARAMASSI (86.20)</t>
  </si>
  <si>
    <t>86.21.02.00</t>
  </si>
  <si>
    <t>PERFORAZIONI</t>
  </si>
  <si>
    <t>86.21.02.01</t>
  </si>
  <si>
    <t>Perforazione con perforatrice portatile</t>
  </si>
  <si>
    <t>86.21.02.01A</t>
  </si>
  <si>
    <t>diametro fino a  42 mm</t>
  </si>
  <si>
    <t>86.21.03.00</t>
  </si>
  <si>
    <t>ANCORAGGI E FUNI METALLICHE</t>
  </si>
  <si>
    <t>86.21.03.11</t>
  </si>
  <si>
    <t>Tirafondi metallici B450C - zincati</t>
  </si>
  <si>
    <t>86.21.03.11B</t>
  </si>
  <si>
    <t>diametro mm 24</t>
  </si>
  <si>
    <t>86.21.03.20</t>
  </si>
  <si>
    <t>Fune di acciaio AMZ</t>
  </si>
  <si>
    <t>86.21.03.20D</t>
  </si>
  <si>
    <t>diametro mm 16</t>
  </si>
  <si>
    <t>SOMMA CATEGORIA PRINCIPALE 86</t>
  </si>
  <si>
    <t>*99.00.00.00</t>
  </si>
  <si>
    <t>*** SICUREZZA</t>
  </si>
  <si>
    <t>*99.10.00.00</t>
  </si>
  <si>
    <t>***ACCANTIERAMENTI</t>
  </si>
  <si>
    <t>*99.10.01.00</t>
  </si>
  <si>
    <t>***BARACCHE DI CANTIERE</t>
  </si>
  <si>
    <t>*99.10.01.02</t>
  </si>
  <si>
    <t>***Baracca di cantiere ad uso magazzino</t>
  </si>
  <si>
    <t>*99.10.01.07</t>
  </si>
  <si>
    <t>***Box per servizio igienico</t>
  </si>
  <si>
    <t>*99.10.01.07A</t>
  </si>
  <si>
    <t>***Box lamiera per servizio igienico con fossa IMHOFF</t>
  </si>
  <si>
    <t>*99.10.03.00</t>
  </si>
  <si>
    <t>***INSTALLAZIONE ED ESERCIZIO DEGLI IMPIANTI DI CANTIERE E DELLE MACCHINE</t>
  </si>
  <si>
    <t>*99.10.03.17</t>
  </si>
  <si>
    <t>***Controllo periodico delle macchine di cantiere e apprestamenti di sicurezza</t>
  </si>
  <si>
    <t>*99.12.00.00</t>
  </si>
  <si>
    <t>***DELIMITAZIONI DI CANTIERE</t>
  </si>
  <si>
    <t>*99.12.02.00</t>
  </si>
  <si>
    <t>***RECINZIONI IN RETE</t>
  </si>
  <si>
    <t>*99.12.02.01</t>
  </si>
  <si>
    <t>***Recinzione realizzata con rete plastica stampata</t>
  </si>
  <si>
    <t>*99.12.02.01B</t>
  </si>
  <si>
    <t>***Altezza rete h=1,50 metri</t>
  </si>
  <si>
    <t>*99.12.02.02</t>
  </si>
  <si>
    <t>***Recinzione di cantiere realizzata con pannelli rimovibili di rete metallica rigida</t>
  </si>
  <si>
    <t>*99.12.03.00</t>
  </si>
  <si>
    <t>***NEW JERSEY</t>
  </si>
  <si>
    <t>*99.12.03.02</t>
  </si>
  <si>
    <t>***Barriera stradale di sicurezza tipo New jersey in cls.</t>
  </si>
  <si>
    <t>*99.14.00.00</t>
  </si>
  <si>
    <t>***SEGNALETICA E GESTIONE TRAFFICO</t>
  </si>
  <si>
    <t>*99.14.02.00</t>
  </si>
  <si>
    <t xml:space="preserve">***SEGNALETICA PER GESTIONE TRAFFICO </t>
  </si>
  <si>
    <t>*99.14.02.02</t>
  </si>
  <si>
    <t>***Segnaletica per deviazione traffico</t>
  </si>
  <si>
    <t>*99.14.05.00</t>
  </si>
  <si>
    <t>***GESTIONE TRAFFICO</t>
  </si>
  <si>
    <t>*99.14.05.01</t>
  </si>
  <si>
    <t>***Utilizzo di movieri per tutta la durata dei lavori</t>
  </si>
  <si>
    <t>*99.20.00.00</t>
  </si>
  <si>
    <t>***OPERE PROVVISIONALI</t>
  </si>
  <si>
    <t>*99.20.01.00</t>
  </si>
  <si>
    <t>***OPERE PROVVISIONALI CONTRO LA CADUTA DALL'ALTO</t>
  </si>
  <si>
    <t>*99.20.01.10</t>
  </si>
  <si>
    <t>***Ponteggio per realizzazione muri di sostegno</t>
  </si>
  <si>
    <t>*99.20.01.13</t>
  </si>
  <si>
    <t xml:space="preserve">***Tavolato in legno dello spessore di cm 5 </t>
  </si>
  <si>
    <t>*99.30.00.00</t>
  </si>
  <si>
    <t>***PRESIDI SANITARI E GESTIONE DELLE EMERGENZE</t>
  </si>
  <si>
    <t>*99.30.01.00</t>
  </si>
  <si>
    <t>***CASSETTA DI PRONTO SOCCORSO</t>
  </si>
  <si>
    <t>*99.30.01.01</t>
  </si>
  <si>
    <t>***Cassetta di pronto soccorso in armadietto e pacchetto medicazione</t>
  </si>
  <si>
    <t>*99.30.01.01A</t>
  </si>
  <si>
    <t>***in caso di cantiere superiore a cinque dipendenti</t>
  </si>
  <si>
    <t>*99.30.02.00</t>
  </si>
  <si>
    <t>***MEZZI DI SPEGNIMENTO INCENDI</t>
  </si>
  <si>
    <t>*99.30.02.01</t>
  </si>
  <si>
    <t>***Estintori portatili</t>
  </si>
  <si>
    <t>*99.30.02.01A</t>
  </si>
  <si>
    <t>***Estintore a polvere kg 6, tipo ABC</t>
  </si>
  <si>
    <t>*99.50.00.00</t>
  </si>
  <si>
    <t>***COOPERAZIONE COORDINAMENTO, CONSULTAZIONE E PARTECIPAZIONE</t>
  </si>
  <si>
    <t>*99.50.01.00</t>
  </si>
  <si>
    <t>***RIUNIONI DI COORDINAMENTO</t>
  </si>
  <si>
    <t>*99.50.01.01</t>
  </si>
  <si>
    <t>***Riunioni di coordinamento fra i responsabili delle imprese operanti in cantiere  e il coordinatore per l'esecuzione dei lavori.</t>
  </si>
  <si>
    <t>*99.60.00.00</t>
  </si>
  <si>
    <t>***MANUTENZIONE CANTIERE</t>
  </si>
  <si>
    <t>*99.60.01.00</t>
  </si>
  <si>
    <t>***PULIZIA GENERALE DI CANTIERE</t>
  </si>
  <si>
    <t>*99.60.01.01</t>
  </si>
  <si>
    <t>***Pulizia generale di cantiere e manutenzione apprestamenti di sicurezza.</t>
  </si>
  <si>
    <t>Codice CIG:</t>
  </si>
  <si>
    <t>Somma lavori senza oneri di sicurezza</t>
  </si>
  <si>
    <t>Somma oneri di sicurezza</t>
  </si>
  <si>
    <t xml:space="preserve">
RIEPILOGO
</t>
  </si>
  <si>
    <t>Oneri di sicurezza</t>
  </si>
  <si>
    <t xml:space="preserve">
IMPORTO COMPLESSIVO DEI LAVORI CON GLI ONERI DI SICUREZZA
</t>
  </si>
  <si>
    <t xml:space="preserve">Data: </t>
  </si>
  <si>
    <t xml:space="preserve">BARRIERE PROTETTIVE STRADALI IN ACCIAIO, OMOLOGATE E O CERTIFICATE </t>
  </si>
  <si>
    <t>86.10.02.00</t>
  </si>
  <si>
    <t>86.10.02.02</t>
  </si>
  <si>
    <t>Barriera stradale protettiva in acciaio, PAB H2 CE</t>
  </si>
  <si>
    <t>86.20.02.00</t>
  </si>
  <si>
    <t>PARAMASSI ELASTICI</t>
  </si>
  <si>
    <t>86.20.02.01</t>
  </si>
  <si>
    <t>86.20.02.01B</t>
  </si>
  <si>
    <t>*** ritti: HEA160, HEA 160  i = 5,00 m  H a richiesta</t>
  </si>
  <si>
    <t>***Paramasso elastico</t>
  </si>
  <si>
    <t>52532395F5</t>
  </si>
  <si>
    <t>Quantità
(A)</t>
  </si>
  <si>
    <t>Prezzo unitario al netto del costo  personale
(B)</t>
  </si>
  <si>
    <t>Importo al netto del costo del personale
(C = A*B)</t>
  </si>
  <si>
    <t>Importo del costo del personale 
(E = A*D)</t>
  </si>
  <si>
    <t>Messa in sicurezza del versante sovrastante la SC 40 per Seit dal km 1+200 al km 5+800</t>
  </si>
  <si>
    <t>presenta la seguente offerta:</t>
  </si>
  <si>
    <t xml:space="preserve">Ribasso percentuale sul prezzo posto a base di gara al netto degli oneri di sicurezza in cifre </t>
  </si>
  <si>
    <t>COSTI DELLA SICUREZZA AZIENDALE AI SENSI DELL'ART.87 COMMA 4 DEL D.LGS. 163/2006</t>
  </si>
  <si>
    <t>IMPORTO TOTALE OFFERTO PER LAVORI A MISURA SENZA ONERI DI SICUREZZA</t>
  </si>
  <si>
    <t xml:space="preserve">Importo dei lavori posto a base di gara (esclusi oneri per la sicurezza): 
</t>
  </si>
  <si>
    <t xml:space="preserve">Prezzo unitario  del costo del  personale 
(D) </t>
  </si>
  <si>
    <t xml:space="preserve">
ALLEGATO 5 - MODULO OFFERTA
LISTA DELLE CATEGORIE DI LAVORAZIONE E FORNITURE
OFFERTA CON PREZZI UNITARI
</t>
  </si>
  <si>
    <t>Prezzo unitario 
(B+D)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</si>
</sst>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&quot;€&quot;"/>
    <numFmt numFmtId="173" formatCode="g"/>
    <numFmt numFmtId="174" formatCode="#,##0.00_ ;\-#,##0.00\ "/>
    <numFmt numFmtId="175" formatCode="[$€-2]\ #,##0.00;[Red]\-[$€-2]\ #,##0.00"/>
    <numFmt numFmtId="176" formatCode="0.000%"/>
    <numFmt numFmtId="177" formatCode="0.0000%"/>
    <numFmt numFmtId="178" formatCode="0.00000%"/>
    <numFmt numFmtId="179" formatCode="0.000000%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19" fillId="0" borderId="3" applyNumberFormat="0" applyFill="0" applyAlignment="0" applyProtection="0"/>
    <xf numFmtId="0" fontId="21" fillId="21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7" borderId="2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4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172" fontId="1" fillId="0" borderId="10" xfId="0" applyNumberFormat="1" applyFont="1" applyBorder="1" applyAlignment="1">
      <alignment vertical="top"/>
    </xf>
    <xf numFmtId="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4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2" fillId="0" borderId="11" xfId="0" applyFont="1" applyFill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49" fontId="2" fillId="20" borderId="11" xfId="0" applyNumberFormat="1" applyFont="1" applyFill="1" applyBorder="1" applyAlignment="1">
      <alignment horizontal="left" vertical="center" wrapText="1"/>
    </xf>
    <xf numFmtId="7" fontId="2" fillId="20" borderId="14" xfId="76" applyNumberFormat="1" applyFont="1" applyFill="1" applyBorder="1" applyAlignment="1">
      <alignment horizontal="right" vertical="center"/>
    </xf>
    <xf numFmtId="49" fontId="2" fillId="20" borderId="15" xfId="0" applyNumberFormat="1" applyFont="1" applyFill="1" applyBorder="1" applyAlignment="1">
      <alignment horizontal="left" vertical="center" wrapText="1"/>
    </xf>
    <xf numFmtId="174" fontId="2" fillId="20" borderId="14" xfId="76" applyNumberFormat="1" applyFont="1" applyFill="1" applyBorder="1" applyAlignment="1">
      <alignment vertical="center"/>
    </xf>
    <xf numFmtId="49" fontId="2" fillId="20" borderId="16" xfId="0" applyNumberFormat="1" applyFont="1" applyFill="1" applyBorder="1" applyAlignment="1">
      <alignment horizontal="left" vertical="center" wrapText="1"/>
    </xf>
    <xf numFmtId="49" fontId="4" fillId="20" borderId="16" xfId="0" applyNumberFormat="1" applyFont="1" applyFill="1" applyBorder="1" applyAlignment="1">
      <alignment horizontal="left" vertical="center" wrapText="1"/>
    </xf>
    <xf numFmtId="170" fontId="0" fillId="0" borderId="0" xfId="73" applyFont="1" applyFill="1" applyBorder="1" applyAlignment="1" applyProtection="1">
      <alignment vertical="center"/>
      <protection/>
    </xf>
    <xf numFmtId="172" fontId="1" fillId="20" borderId="11" xfId="0" applyNumberFormat="1" applyFont="1" applyFill="1" applyBorder="1" applyAlignment="1">
      <alignment horizontal="center" vertical="center" wrapText="1"/>
    </xf>
    <xf numFmtId="172" fontId="1" fillId="20" borderId="15" xfId="0" applyNumberFormat="1" applyFont="1" applyFill="1" applyBorder="1" applyAlignment="1">
      <alignment horizontal="center" vertical="center" wrapText="1"/>
    </xf>
    <xf numFmtId="1" fontId="1" fillId="20" borderId="14" xfId="0" applyNumberFormat="1" applyFont="1" applyFill="1" applyBorder="1" applyAlignment="1">
      <alignment horizontal="center" vertical="center"/>
    </xf>
    <xf numFmtId="49" fontId="1" fillId="20" borderId="14" xfId="0" applyNumberFormat="1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4" fontId="1" fillId="20" borderId="14" xfId="0" applyNumberFormat="1" applyFont="1" applyFill="1" applyBorder="1" applyAlignment="1">
      <alignment horizontal="center" vertical="center" wrapText="1"/>
    </xf>
    <xf numFmtId="172" fontId="1" fillId="20" borderId="14" xfId="0" applyNumberFormat="1" applyFont="1" applyFill="1" applyBorder="1" applyAlignment="1">
      <alignment horizontal="center" vertical="center" wrapText="1"/>
    </xf>
    <xf numFmtId="7" fontId="2" fillId="20" borderId="15" xfId="76" applyNumberFormat="1" applyFont="1" applyFill="1" applyBorder="1" applyAlignment="1">
      <alignment vertical="center"/>
    </xf>
    <xf numFmtId="49" fontId="4" fillId="20" borderId="15" xfId="0" applyNumberFormat="1" applyFont="1" applyFill="1" applyBorder="1" applyAlignment="1">
      <alignment horizontal="left" vertical="center" wrapText="1"/>
    </xf>
    <xf numFmtId="172" fontId="1" fillId="0" borderId="0" xfId="0" applyNumberFormat="1" applyFont="1" applyAlignment="1" applyProtection="1">
      <alignment/>
      <protection/>
    </xf>
    <xf numFmtId="172" fontId="1" fillId="0" borderId="10" xfId="0" applyNumberFormat="1" applyFont="1" applyBorder="1" applyAlignment="1" applyProtection="1">
      <alignment vertical="top"/>
      <protection/>
    </xf>
    <xf numFmtId="172" fontId="1" fillId="0" borderId="12" xfId="0" applyNumberFormat="1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 vertical="top"/>
      <protection/>
    </xf>
    <xf numFmtId="172" fontId="1" fillId="0" borderId="10" xfId="0" applyNumberFormat="1" applyFont="1" applyBorder="1" applyAlignment="1" applyProtection="1">
      <alignment/>
      <protection/>
    </xf>
    <xf numFmtId="4" fontId="1" fillId="0" borderId="11" xfId="0" applyNumberFormat="1" applyFont="1" applyBorder="1" applyAlignment="1" applyProtection="1">
      <alignment vertical="top"/>
      <protection/>
    </xf>
    <xf numFmtId="172" fontId="1" fillId="0" borderId="11" xfId="0" applyNumberFormat="1" applyFont="1" applyBorder="1" applyAlignment="1" applyProtection="1">
      <alignment/>
      <protection/>
    </xf>
    <xf numFmtId="172" fontId="1" fillId="0" borderId="11" xfId="0" applyNumberFormat="1" applyFont="1" applyBorder="1" applyAlignment="1" applyProtection="1">
      <alignment vertical="top"/>
      <protection/>
    </xf>
    <xf numFmtId="4" fontId="1" fillId="20" borderId="13" xfId="0" applyNumberFormat="1" applyFont="1" applyFill="1" applyBorder="1" applyAlignment="1">
      <alignment horizontal="center" vertical="center" wrapText="1"/>
    </xf>
    <xf numFmtId="172" fontId="1" fillId="2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172" fontId="1" fillId="0" borderId="10" xfId="0" applyNumberFormat="1" applyFont="1" applyFill="1" applyBorder="1" applyAlignment="1" applyProtection="1">
      <alignment vertical="top"/>
      <protection/>
    </xf>
    <xf numFmtId="172" fontId="1" fillId="0" borderId="0" xfId="0" applyNumberFormat="1" applyFont="1" applyFill="1" applyAlignment="1" applyProtection="1">
      <alignment/>
      <protection/>
    </xf>
    <xf numFmtId="172" fontId="1" fillId="0" borderId="12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170" fontId="0" fillId="24" borderId="0" xfId="73" applyFont="1" applyFill="1" applyBorder="1" applyAlignment="1" applyProtection="1">
      <alignment vertical="center"/>
      <protection locked="0"/>
    </xf>
    <xf numFmtId="1" fontId="2" fillId="24" borderId="0" xfId="0" applyNumberFormat="1" applyFont="1" applyFill="1" applyBorder="1" applyAlignment="1" applyProtection="1">
      <alignment horizontal="center" vertical="center"/>
      <protection locked="0"/>
    </xf>
    <xf numFmtId="172" fontId="1" fillId="24" borderId="10" xfId="0" applyNumberFormat="1" applyFont="1" applyFill="1" applyBorder="1" applyAlignment="1" applyProtection="1">
      <alignment vertical="top"/>
      <protection locked="0"/>
    </xf>
    <xf numFmtId="7" fontId="2" fillId="24" borderId="15" xfId="76" applyNumberFormat="1" applyFont="1" applyFill="1" applyBorder="1" applyAlignment="1" applyProtection="1">
      <alignment horizontal="right" vertical="center"/>
      <protection locked="0"/>
    </xf>
    <xf numFmtId="0" fontId="3" fillId="24" borderId="0" xfId="0" applyFont="1" applyFill="1" applyAlignment="1" applyProtection="1">
      <alignment/>
      <protection locked="0"/>
    </xf>
    <xf numFmtId="179" fontId="2" fillId="20" borderId="14" xfId="76" applyNumberFormat="1" applyFont="1" applyFill="1" applyBorder="1" applyAlignment="1" applyProtection="1">
      <alignment horizontal="right" vertical="center"/>
      <protection/>
    </xf>
    <xf numFmtId="49" fontId="4" fillId="20" borderId="11" xfId="0" applyNumberFormat="1" applyFont="1" applyFill="1" applyBorder="1" applyAlignment="1">
      <alignment horizontal="left" vertical="center" wrapText="1"/>
    </xf>
    <xf numFmtId="170" fontId="0" fillId="24" borderId="0" xfId="73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wrapText="1"/>
    </xf>
    <xf numFmtId="0" fontId="3" fillId="24" borderId="0" xfId="0" applyFont="1" applyFill="1" applyAlignment="1" applyProtection="1">
      <alignment horizontal="left" vertical="top" wrapText="1"/>
      <protection locked="0"/>
    </xf>
    <xf numFmtId="49" fontId="2" fillId="20" borderId="13" xfId="0" applyNumberFormat="1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 wrapText="1"/>
    </xf>
    <xf numFmtId="49" fontId="2" fillId="20" borderId="13" xfId="0" applyNumberFormat="1" applyFont="1" applyFill="1" applyBorder="1" applyAlignment="1">
      <alignment horizontal="left" vertical="center" wrapText="1"/>
    </xf>
    <xf numFmtId="49" fontId="2" fillId="20" borderId="11" xfId="0" applyNumberFormat="1" applyFont="1" applyFill="1" applyBorder="1" applyAlignment="1">
      <alignment horizontal="left" vertical="center" wrapText="1"/>
    </xf>
    <xf numFmtId="49" fontId="2" fillId="20" borderId="18" xfId="0" applyNumberFormat="1" applyFont="1" applyFill="1" applyBorder="1" applyAlignment="1">
      <alignment horizontal="left" vertical="center" wrapText="1"/>
    </xf>
    <xf numFmtId="49" fontId="2" fillId="20" borderId="16" xfId="0" applyNumberFormat="1" applyFont="1" applyFill="1" applyBorder="1" applyAlignment="1">
      <alignment horizontal="left" vertical="center" wrapText="1"/>
    </xf>
    <xf numFmtId="170" fontId="0" fillId="24" borderId="19" xfId="73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49" fontId="4" fillId="20" borderId="18" xfId="0" applyNumberFormat="1" applyFont="1" applyFill="1" applyBorder="1" applyAlignment="1">
      <alignment horizontal="left" vertical="center" wrapText="1"/>
    </xf>
    <xf numFmtId="49" fontId="4" fillId="20" borderId="16" xfId="0" applyNumberFormat="1" applyFont="1" applyFill="1" applyBorder="1" applyAlignment="1">
      <alignment horizontal="left" vertical="center" wrapText="1"/>
    </xf>
    <xf numFmtId="0" fontId="2" fillId="20" borderId="13" xfId="0" applyFont="1" applyFill="1" applyBorder="1" applyAlignment="1">
      <alignment horizontal="center" wrapText="1"/>
    </xf>
    <xf numFmtId="0" fontId="2" fillId="20" borderId="11" xfId="0" applyFont="1" applyFill="1" applyBorder="1" applyAlignment="1">
      <alignment horizontal="center" wrapText="1"/>
    </xf>
    <xf numFmtId="0" fontId="2" fillId="20" borderId="15" xfId="0" applyFont="1" applyFill="1" applyBorder="1" applyAlignment="1">
      <alignment horizontal="center" wrapText="1"/>
    </xf>
    <xf numFmtId="1" fontId="2" fillId="20" borderId="13" xfId="0" applyNumberFormat="1" applyFont="1" applyFill="1" applyBorder="1" applyAlignment="1">
      <alignment horizontal="center" vertical="center"/>
    </xf>
    <xf numFmtId="1" fontId="2" fillId="20" borderId="11" xfId="0" applyNumberFormat="1" applyFont="1" applyFill="1" applyBorder="1" applyAlignment="1">
      <alignment horizontal="center" vertical="center"/>
    </xf>
    <xf numFmtId="1" fontId="2" fillId="20" borderId="15" xfId="0" applyNumberFormat="1" applyFont="1" applyFill="1" applyBorder="1" applyAlignment="1">
      <alignment horizontal="center" vertical="center"/>
    </xf>
    <xf numFmtId="49" fontId="2" fillId="20" borderId="15" xfId="0" applyNumberFormat="1" applyFont="1" applyFill="1" applyBorder="1" applyAlignment="1">
      <alignment horizontal="left" vertical="center" wrapText="1"/>
    </xf>
    <xf numFmtId="49" fontId="4" fillId="20" borderId="13" xfId="0" applyNumberFormat="1" applyFont="1" applyFill="1" applyBorder="1" applyAlignment="1">
      <alignment horizontal="left" vertical="center" wrapText="1"/>
    </xf>
    <xf numFmtId="49" fontId="4" fillId="2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24" borderId="0" xfId="0" applyFont="1" applyFill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/>
    </xf>
  </cellXfs>
  <cellStyles count="9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alcolo" xfId="59"/>
    <cellStyle name="Cella collegata" xfId="60"/>
    <cellStyle name="Cella da controllare" xfId="61"/>
    <cellStyle name="Hyperlink" xfId="62"/>
    <cellStyle name="Followed Hyperlink" xfId="63"/>
    <cellStyle name="Colore 1" xfId="64"/>
    <cellStyle name="Colore 2" xfId="65"/>
    <cellStyle name="Colore 3" xfId="66"/>
    <cellStyle name="Colore 4" xfId="67"/>
    <cellStyle name="Colore 5" xfId="68"/>
    <cellStyle name="Colore 6" xfId="69"/>
    <cellStyle name="Eingabe" xfId="70"/>
    <cellStyle name="Ergebnis" xfId="71"/>
    <cellStyle name="Erklärender Text" xfId="72"/>
    <cellStyle name="Euro" xfId="73"/>
    <cellStyle name="Gut" xfId="74"/>
    <cellStyle name="Input" xfId="75"/>
    <cellStyle name="Comma" xfId="76"/>
    <cellStyle name="Comma [0]" xfId="77"/>
    <cellStyle name="Neutral" xfId="78"/>
    <cellStyle name="Neutrale" xfId="79"/>
    <cellStyle name="Normale 2" xfId="80"/>
    <cellStyle name="Nota" xfId="81"/>
    <cellStyle name="Notiz" xfId="82"/>
    <cellStyle name="Output" xfId="83"/>
    <cellStyle name="Percent" xfId="84"/>
    <cellStyle name="Schlecht" xfId="85"/>
    <cellStyle name="Testo avviso" xfId="86"/>
    <cellStyle name="Testo descrittivo" xfId="87"/>
    <cellStyle name="Titolo" xfId="88"/>
    <cellStyle name="Titolo 1" xfId="89"/>
    <cellStyle name="Titolo 2" xfId="90"/>
    <cellStyle name="Titolo 3" xfId="91"/>
    <cellStyle name="Titolo 4" xfId="92"/>
    <cellStyle name="Totale" xfId="93"/>
    <cellStyle name="Überschrift" xfId="94"/>
    <cellStyle name="Überschrift 1" xfId="95"/>
    <cellStyle name="Überschrift 2" xfId="96"/>
    <cellStyle name="Überschrift 3" xfId="97"/>
    <cellStyle name="Überschrift 4" xfId="98"/>
    <cellStyle name="Valore non valido" xfId="99"/>
    <cellStyle name="Valore valido" xfId="100"/>
    <cellStyle name="Currency" xfId="101"/>
    <cellStyle name="Currency [0]" xfId="102"/>
    <cellStyle name="Valuta 2" xfId="103"/>
    <cellStyle name="Verknüpfte Zelle" xfId="104"/>
    <cellStyle name="Warnender Text" xfId="105"/>
    <cellStyle name="Zelle überprüfen" xfId="106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P270"/>
  <sheetViews>
    <sheetView tabSelected="1" view="pageBreakPreview" zoomScaleSheetLayoutView="100" zoomScalePageLayoutView="0" workbookViewId="0" topLeftCell="A10">
      <selection activeCell="J203" sqref="J203"/>
    </sheetView>
  </sheetViews>
  <sheetFormatPr defaultColWidth="9.140625" defaultRowHeight="12.75"/>
  <cols>
    <col min="1" max="1" width="5.7109375" style="2" customWidth="1"/>
    <col min="2" max="2" width="12.7109375" style="3" customWidth="1"/>
    <col min="3" max="3" width="30.7109375" style="4" customWidth="1"/>
    <col min="4" max="4" width="6.7109375" style="3" customWidth="1"/>
    <col min="5" max="6" width="10.7109375" style="5" customWidth="1"/>
    <col min="7" max="11" width="10.7109375" style="6" customWidth="1"/>
    <col min="12" max="12" width="14.421875" style="6" bestFit="1" customWidth="1"/>
    <col min="13" max="29" width="11.421875" style="1" customWidth="1"/>
    <col min="30" max="30" width="83.7109375" style="4" customWidth="1"/>
    <col min="31" max="31" width="68.7109375" style="4" customWidth="1"/>
    <col min="32" max="16384" width="11.421875" style="1" customWidth="1"/>
  </cols>
  <sheetData>
    <row r="1" spans="1:12" s="23" customFormat="1" ht="60" customHeight="1">
      <c r="A1" s="101" t="s">
        <v>455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s="23" customFormat="1" ht="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3" customFormat="1" ht="36" customHeight="1">
      <c r="A3" s="104" t="s">
        <v>448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23" customFormat="1" ht="12.7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23" customFormat="1" ht="12.75">
      <c r="A5" s="72" t="s">
        <v>3</v>
      </c>
      <c r="B5" s="72"/>
      <c r="C5" s="79" t="s">
        <v>11</v>
      </c>
      <c r="D5" s="79"/>
      <c r="E5" s="79"/>
      <c r="F5" s="79"/>
      <c r="G5" s="79"/>
      <c r="H5" s="89"/>
      <c r="I5" s="90" t="s">
        <v>15</v>
      </c>
      <c r="J5" s="112"/>
      <c r="K5" s="91"/>
      <c r="L5" s="92"/>
    </row>
    <row r="6" spans="1:12" s="23" customFormat="1" ht="12.75">
      <c r="A6" s="72" t="s">
        <v>4</v>
      </c>
      <c r="B6" s="72"/>
      <c r="C6" s="79" t="s">
        <v>11</v>
      </c>
      <c r="D6" s="79"/>
      <c r="E6" s="79"/>
      <c r="F6" s="79"/>
      <c r="G6" s="79"/>
      <c r="H6" s="89"/>
      <c r="I6" s="93"/>
      <c r="J6" s="94"/>
      <c r="K6" s="94"/>
      <c r="L6" s="95"/>
    </row>
    <row r="7" spans="1:12" s="23" customFormat="1" ht="12.75">
      <c r="A7" s="72" t="s">
        <v>5</v>
      </c>
      <c r="B7" s="72"/>
      <c r="C7" s="79" t="s">
        <v>11</v>
      </c>
      <c r="D7" s="79"/>
      <c r="E7" s="79"/>
      <c r="F7" s="79"/>
      <c r="G7" s="79"/>
      <c r="H7" s="89"/>
      <c r="I7" s="93"/>
      <c r="J7" s="94"/>
      <c r="K7" s="94"/>
      <c r="L7" s="95"/>
    </row>
    <row r="8" spans="1:12" s="23" customFormat="1" ht="12.75">
      <c r="A8" s="72" t="s">
        <v>6</v>
      </c>
      <c r="B8" s="72"/>
      <c r="C8" s="79" t="s">
        <v>11</v>
      </c>
      <c r="D8" s="79"/>
      <c r="E8" s="79"/>
      <c r="F8" s="79"/>
      <c r="G8" s="79"/>
      <c r="H8" s="89"/>
      <c r="I8" s="93"/>
      <c r="J8" s="94"/>
      <c r="K8" s="94"/>
      <c r="L8" s="95"/>
    </row>
    <row r="9" spans="1:12" s="23" customFormat="1" ht="12.75">
      <c r="A9" s="72" t="s">
        <v>7</v>
      </c>
      <c r="B9" s="72"/>
      <c r="C9" s="79" t="s">
        <v>11</v>
      </c>
      <c r="D9" s="79"/>
      <c r="E9" s="79"/>
      <c r="F9" s="79"/>
      <c r="G9" s="79"/>
      <c r="H9" s="89"/>
      <c r="I9" s="93"/>
      <c r="J9" s="94"/>
      <c r="K9" s="94"/>
      <c r="L9" s="95"/>
    </row>
    <row r="10" spans="1:12" s="23" customFormat="1" ht="12.75">
      <c r="A10" s="72" t="s">
        <v>8</v>
      </c>
      <c r="B10" s="72"/>
      <c r="C10" s="72"/>
      <c r="D10" s="72"/>
      <c r="E10" s="73"/>
      <c r="F10" s="73"/>
      <c r="G10" s="73"/>
      <c r="H10" s="73"/>
      <c r="I10" s="93"/>
      <c r="J10" s="94"/>
      <c r="K10" s="94"/>
      <c r="L10" s="95"/>
    </row>
    <row r="11" spans="1:12" s="23" customFormat="1" ht="12.75">
      <c r="A11" s="72" t="s">
        <v>9</v>
      </c>
      <c r="B11" s="72"/>
      <c r="C11" s="79" t="s">
        <v>11</v>
      </c>
      <c r="D11" s="79"/>
      <c r="E11" s="79"/>
      <c r="F11" s="79"/>
      <c r="G11" s="79"/>
      <c r="H11" s="89"/>
      <c r="I11" s="93"/>
      <c r="J11" s="94"/>
      <c r="K11" s="94"/>
      <c r="L11" s="95"/>
    </row>
    <row r="12" spans="1:12" s="23" customFormat="1" ht="12.75">
      <c r="A12" s="72" t="s">
        <v>10</v>
      </c>
      <c r="B12" s="72"/>
      <c r="C12" s="79" t="s">
        <v>11</v>
      </c>
      <c r="D12" s="79"/>
      <c r="E12" s="79"/>
      <c r="F12" s="79"/>
      <c r="G12" s="79"/>
      <c r="H12" s="89"/>
      <c r="I12" s="93"/>
      <c r="J12" s="94"/>
      <c r="K12" s="94"/>
      <c r="L12" s="95"/>
    </row>
    <row r="13" spans="1:12" s="23" customFormat="1" ht="12.75">
      <c r="A13" s="72"/>
      <c r="B13" s="72"/>
      <c r="C13" s="72"/>
      <c r="D13" s="72"/>
      <c r="E13" s="73"/>
      <c r="F13" s="73"/>
      <c r="G13" s="73"/>
      <c r="H13" s="73"/>
      <c r="I13" s="93"/>
      <c r="J13" s="94"/>
      <c r="K13" s="94"/>
      <c r="L13" s="95"/>
    </row>
    <row r="14" spans="1:12" s="23" customFormat="1" ht="12.75">
      <c r="A14" s="40" t="s">
        <v>449</v>
      </c>
      <c r="B14" s="40"/>
      <c r="C14" s="40"/>
      <c r="D14" s="40"/>
      <c r="E14" s="63"/>
      <c r="F14" s="63"/>
      <c r="G14" s="63"/>
      <c r="H14" s="63"/>
      <c r="I14" s="93"/>
      <c r="J14" s="94"/>
      <c r="K14" s="94"/>
      <c r="L14" s="95"/>
    </row>
    <row r="15" spans="1:12" s="23" customFormat="1" ht="12.75">
      <c r="A15" s="40"/>
      <c r="B15" s="40"/>
      <c r="C15" s="40"/>
      <c r="D15" s="40"/>
      <c r="E15" s="63"/>
      <c r="F15" s="63"/>
      <c r="G15" s="63"/>
      <c r="H15" s="63"/>
      <c r="I15" s="93"/>
      <c r="J15" s="94"/>
      <c r="K15" s="94"/>
      <c r="L15" s="95"/>
    </row>
    <row r="16" spans="1:12" s="23" customFormat="1" ht="12.75">
      <c r="A16" s="40"/>
      <c r="B16" s="40"/>
      <c r="C16" s="40"/>
      <c r="D16" s="40"/>
      <c r="E16" s="63"/>
      <c r="F16" s="63"/>
      <c r="G16" s="63"/>
      <c r="H16" s="63"/>
      <c r="I16" s="93"/>
      <c r="J16" s="94"/>
      <c r="K16" s="94"/>
      <c r="L16" s="95"/>
    </row>
    <row r="17" spans="1:12" s="23" customFormat="1" ht="13.5" thickBot="1">
      <c r="A17" s="40"/>
      <c r="B17" s="64"/>
      <c r="C17" s="64"/>
      <c r="D17" s="64"/>
      <c r="E17" s="62"/>
      <c r="F17" s="62"/>
      <c r="G17" s="62"/>
      <c r="H17" s="62"/>
      <c r="I17" s="96"/>
      <c r="J17" s="97"/>
      <c r="K17" s="97"/>
      <c r="L17" s="98"/>
    </row>
    <row r="18" spans="1:12" s="27" customFormat="1" ht="25.5" customHeight="1">
      <c r="A18" s="25" t="s">
        <v>426</v>
      </c>
      <c r="B18" s="26"/>
      <c r="C18" s="26" t="s">
        <v>443</v>
      </c>
      <c r="D18" s="32"/>
      <c r="E18" s="32"/>
      <c r="F18" s="32"/>
      <c r="G18" s="32"/>
      <c r="H18" s="32"/>
      <c r="I18" s="65"/>
      <c r="J18" s="65"/>
      <c r="K18" s="65"/>
      <c r="L18" s="66"/>
    </row>
    <row r="20" spans="1:12" ht="67.5">
      <c r="A20" s="43" t="s">
        <v>16</v>
      </c>
      <c r="B20" s="44" t="s">
        <v>17</v>
      </c>
      <c r="C20" s="45" t="s">
        <v>18</v>
      </c>
      <c r="D20" s="44" t="s">
        <v>19</v>
      </c>
      <c r="E20" s="46" t="s">
        <v>444</v>
      </c>
      <c r="F20" s="47" t="s">
        <v>445</v>
      </c>
      <c r="G20" s="47" t="s">
        <v>446</v>
      </c>
      <c r="H20" s="47" t="s">
        <v>454</v>
      </c>
      <c r="I20" s="47" t="s">
        <v>447</v>
      </c>
      <c r="J20" s="47" t="s">
        <v>456</v>
      </c>
      <c r="K20" s="47" t="s">
        <v>12</v>
      </c>
      <c r="L20" s="47" t="s">
        <v>13</v>
      </c>
    </row>
    <row r="21" spans="2:3" ht="11.25">
      <c r="B21" s="7" t="s">
        <v>21</v>
      </c>
      <c r="C21" s="8" t="s">
        <v>22</v>
      </c>
    </row>
    <row r="22" spans="2:11" ht="11.25">
      <c r="B22" s="7" t="s">
        <v>23</v>
      </c>
      <c r="C22" s="8" t="s">
        <v>24</v>
      </c>
      <c r="K22" s="50"/>
    </row>
    <row r="23" spans="2:11" ht="11.25">
      <c r="B23" s="7" t="s">
        <v>25</v>
      </c>
      <c r="C23" s="8" t="s">
        <v>26</v>
      </c>
      <c r="F23" s="70"/>
      <c r="G23" s="68"/>
      <c r="H23" s="68"/>
      <c r="I23" s="68"/>
      <c r="J23" s="68"/>
      <c r="K23" s="50"/>
    </row>
    <row r="24" spans="1:12" ht="11.25">
      <c r="A24" s="9">
        <v>1</v>
      </c>
      <c r="B24" s="10" t="s">
        <v>27</v>
      </c>
      <c r="C24" s="11" t="s">
        <v>28</v>
      </c>
      <c r="D24" s="10" t="s">
        <v>29</v>
      </c>
      <c r="E24" s="12">
        <v>30</v>
      </c>
      <c r="F24" s="74"/>
      <c r="G24" s="67">
        <f>ROUND(E24*F24,2)</f>
        <v>0</v>
      </c>
      <c r="H24" s="74"/>
      <c r="I24" s="67">
        <f>ROUND(E24*H24,2)</f>
        <v>0</v>
      </c>
      <c r="J24" s="67">
        <f>F24+H24</f>
        <v>0</v>
      </c>
      <c r="K24" s="51"/>
      <c r="L24" s="13">
        <f>G24+I24</f>
        <v>0</v>
      </c>
    </row>
    <row r="25" spans="1:12" ht="11.25">
      <c r="A25" s="14">
        <v>2</v>
      </c>
      <c r="B25" s="15" t="s">
        <v>30</v>
      </c>
      <c r="C25" s="16" t="s">
        <v>31</v>
      </c>
      <c r="D25" s="15" t="s">
        <v>29</v>
      </c>
      <c r="E25" s="17">
        <v>30</v>
      </c>
      <c r="F25" s="74"/>
      <c r="G25" s="67">
        <f>ROUND(E25*F25,2)</f>
        <v>0</v>
      </c>
      <c r="H25" s="74"/>
      <c r="I25" s="67">
        <f>ROUND(E25*H25,2)</f>
        <v>0</v>
      </c>
      <c r="J25" s="67">
        <f>F25+H25</f>
        <v>0</v>
      </c>
      <c r="K25" s="51"/>
      <c r="L25" s="13">
        <f>G25+I25</f>
        <v>0</v>
      </c>
    </row>
    <row r="26" spans="2:11" ht="11.25">
      <c r="B26" s="7" t="s">
        <v>32</v>
      </c>
      <c r="C26" s="8" t="s">
        <v>33</v>
      </c>
      <c r="F26" s="70"/>
      <c r="G26" s="68"/>
      <c r="H26" s="70"/>
      <c r="I26" s="68"/>
      <c r="J26" s="68"/>
      <c r="K26" s="50"/>
    </row>
    <row r="27" spans="2:11" ht="11.25">
      <c r="B27" s="7" t="s">
        <v>34</v>
      </c>
      <c r="C27" s="8" t="s">
        <v>35</v>
      </c>
      <c r="F27" s="70"/>
      <c r="G27" s="68"/>
      <c r="H27" s="70"/>
      <c r="I27" s="68"/>
      <c r="J27" s="68"/>
      <c r="K27" s="50"/>
    </row>
    <row r="28" spans="2:11" ht="11.25">
      <c r="B28" s="7" t="s">
        <v>36</v>
      </c>
      <c r="C28" s="8" t="s">
        <v>37</v>
      </c>
      <c r="F28" s="70"/>
      <c r="G28" s="68"/>
      <c r="H28" s="70"/>
      <c r="I28" s="68"/>
      <c r="J28" s="68"/>
      <c r="K28" s="50"/>
    </row>
    <row r="29" spans="1:12" ht="11.25">
      <c r="A29" s="9">
        <v>3</v>
      </c>
      <c r="B29" s="10" t="s">
        <v>38</v>
      </c>
      <c r="C29" s="11" t="s">
        <v>39</v>
      </c>
      <c r="D29" s="10" t="s">
        <v>29</v>
      </c>
      <c r="E29" s="12">
        <v>30</v>
      </c>
      <c r="F29" s="74"/>
      <c r="G29" s="67">
        <f>ROUND(E29*F29,2)</f>
        <v>0</v>
      </c>
      <c r="H29" s="74"/>
      <c r="I29" s="67">
        <f>ROUND(E29*H29,2)</f>
        <v>0</v>
      </c>
      <c r="J29" s="67">
        <f>F29+H29</f>
        <v>0</v>
      </c>
      <c r="K29" s="51"/>
      <c r="L29" s="13">
        <f>G29+I29</f>
        <v>0</v>
      </c>
    </row>
    <row r="30" spans="2:11" ht="11.25">
      <c r="B30" s="7" t="s">
        <v>40</v>
      </c>
      <c r="C30" s="8" t="s">
        <v>41</v>
      </c>
      <c r="F30" s="70"/>
      <c r="G30" s="68"/>
      <c r="H30" s="70"/>
      <c r="I30" s="68"/>
      <c r="J30" s="68"/>
      <c r="K30" s="50"/>
    </row>
    <row r="31" spans="2:11" ht="22.5">
      <c r="B31" s="7" t="s">
        <v>42</v>
      </c>
      <c r="C31" s="8" t="s">
        <v>43</v>
      </c>
      <c r="F31" s="70"/>
      <c r="G31" s="68"/>
      <c r="H31" s="70"/>
      <c r="I31" s="68"/>
      <c r="J31" s="68"/>
      <c r="K31" s="50"/>
    </row>
    <row r="32" spans="1:12" ht="11.25">
      <c r="A32" s="9">
        <v>4</v>
      </c>
      <c r="B32" s="10" t="s">
        <v>44</v>
      </c>
      <c r="C32" s="11" t="s">
        <v>45</v>
      </c>
      <c r="D32" s="10" t="s">
        <v>29</v>
      </c>
      <c r="E32" s="12">
        <v>30</v>
      </c>
      <c r="F32" s="74"/>
      <c r="G32" s="67">
        <f>ROUND(E32*F32,2)</f>
        <v>0</v>
      </c>
      <c r="H32" s="74"/>
      <c r="I32" s="67">
        <f>ROUND(E32*H32,2)</f>
        <v>0</v>
      </c>
      <c r="J32" s="67">
        <f>F32+H32</f>
        <v>0</v>
      </c>
      <c r="K32" s="51"/>
      <c r="L32" s="13">
        <f>G32+I32</f>
        <v>0</v>
      </c>
    </row>
    <row r="33" spans="2:11" ht="22.5">
      <c r="B33" s="7" t="s">
        <v>46</v>
      </c>
      <c r="C33" s="8" t="s">
        <v>47</v>
      </c>
      <c r="F33" s="70"/>
      <c r="G33" s="68"/>
      <c r="H33" s="70"/>
      <c r="I33" s="68"/>
      <c r="J33" s="68"/>
      <c r="K33" s="50"/>
    </row>
    <row r="34" spans="1:12" ht="11.25">
      <c r="A34" s="9">
        <v>5</v>
      </c>
      <c r="B34" s="10" t="s">
        <v>48</v>
      </c>
      <c r="C34" s="11" t="s">
        <v>49</v>
      </c>
      <c r="D34" s="10" t="s">
        <v>29</v>
      </c>
      <c r="E34" s="12">
        <v>30</v>
      </c>
      <c r="F34" s="74"/>
      <c r="G34" s="67">
        <f>ROUND(E34*F34,2)</f>
        <v>0</v>
      </c>
      <c r="H34" s="74"/>
      <c r="I34" s="67">
        <f>ROUND(E34*H34,2)</f>
        <v>0</v>
      </c>
      <c r="J34" s="67">
        <f>F34+H34</f>
        <v>0</v>
      </c>
      <c r="K34" s="51"/>
      <c r="L34" s="13">
        <f>G34+I34</f>
        <v>0</v>
      </c>
    </row>
    <row r="35" spans="1:12" ht="12" thickBot="1">
      <c r="A35" s="18"/>
      <c r="B35" s="19"/>
      <c r="C35" s="20" t="s">
        <v>50</v>
      </c>
      <c r="D35" s="19"/>
      <c r="E35" s="21"/>
      <c r="F35" s="71"/>
      <c r="G35" s="69"/>
      <c r="H35" s="71"/>
      <c r="I35" s="69"/>
      <c r="J35" s="69"/>
      <c r="K35" s="52"/>
      <c r="L35" s="22">
        <f>SUM(L21:L34)</f>
        <v>0</v>
      </c>
    </row>
    <row r="36" spans="6:11" ht="12" thickTop="1">
      <c r="F36" s="70"/>
      <c r="G36" s="68"/>
      <c r="H36" s="70"/>
      <c r="I36" s="68"/>
      <c r="J36" s="68"/>
      <c r="K36" s="50"/>
    </row>
    <row r="37" spans="2:11" ht="22.5">
      <c r="B37" s="7" t="s">
        <v>51</v>
      </c>
      <c r="C37" s="8" t="s">
        <v>52</v>
      </c>
      <c r="F37" s="70"/>
      <c r="G37" s="68"/>
      <c r="H37" s="70"/>
      <c r="I37" s="68"/>
      <c r="J37" s="68"/>
      <c r="K37" s="50"/>
    </row>
    <row r="38" spans="2:11" ht="11.25">
      <c r="B38" s="7" t="s">
        <v>53</v>
      </c>
      <c r="C38" s="8" t="s">
        <v>54</v>
      </c>
      <c r="F38" s="70"/>
      <c r="G38" s="68"/>
      <c r="H38" s="70"/>
      <c r="I38" s="68"/>
      <c r="J38" s="68"/>
      <c r="K38" s="50"/>
    </row>
    <row r="39" spans="2:11" ht="22.5">
      <c r="B39" s="7" t="s">
        <v>55</v>
      </c>
      <c r="C39" s="8" t="s">
        <v>56</v>
      </c>
      <c r="F39" s="70"/>
      <c r="G39" s="68"/>
      <c r="H39" s="70"/>
      <c r="I39" s="68"/>
      <c r="J39" s="68"/>
      <c r="K39" s="50"/>
    </row>
    <row r="40" spans="1:12" ht="22.5">
      <c r="A40" s="9">
        <v>6</v>
      </c>
      <c r="B40" s="10" t="s">
        <v>57</v>
      </c>
      <c r="C40" s="11" t="s">
        <v>58</v>
      </c>
      <c r="D40" s="10" t="s">
        <v>59</v>
      </c>
      <c r="E40" s="12">
        <v>1</v>
      </c>
      <c r="F40" s="74"/>
      <c r="G40" s="67">
        <f>ROUND(E40*F40,2)</f>
        <v>0</v>
      </c>
      <c r="H40" s="74"/>
      <c r="I40" s="67">
        <f>ROUND(E40*H40,2)</f>
        <v>0</v>
      </c>
      <c r="J40" s="67">
        <f>F40+H40</f>
        <v>0</v>
      </c>
      <c r="K40" s="51"/>
      <c r="L40" s="13">
        <f>G40+I40</f>
        <v>0</v>
      </c>
    </row>
    <row r="41" spans="2:11" ht="11.25">
      <c r="B41" s="7" t="s">
        <v>60</v>
      </c>
      <c r="C41" s="8" t="s">
        <v>61</v>
      </c>
      <c r="F41" s="70"/>
      <c r="G41" s="68"/>
      <c r="H41" s="70"/>
      <c r="I41" s="68"/>
      <c r="J41" s="68"/>
      <c r="K41" s="50"/>
    </row>
    <row r="42" spans="2:11" ht="11.25">
      <c r="B42" s="7" t="s">
        <v>62</v>
      </c>
      <c r="C42" s="8" t="s">
        <v>63</v>
      </c>
      <c r="F42" s="70"/>
      <c r="G42" s="68"/>
      <c r="H42" s="70"/>
      <c r="I42" s="68"/>
      <c r="J42" s="68"/>
      <c r="K42" s="50"/>
    </row>
    <row r="43" spans="1:12" ht="11.25">
      <c r="A43" s="9">
        <v>7</v>
      </c>
      <c r="B43" s="10" t="s">
        <v>64</v>
      </c>
      <c r="C43" s="11" t="s">
        <v>65</v>
      </c>
      <c r="D43" s="10" t="s">
        <v>66</v>
      </c>
      <c r="E43" s="12">
        <v>10</v>
      </c>
      <c r="F43" s="74"/>
      <c r="G43" s="67">
        <f>ROUND(E43*F43,2)</f>
        <v>0</v>
      </c>
      <c r="H43" s="74"/>
      <c r="I43" s="67">
        <f>ROUND(E43*H43,2)</f>
        <v>0</v>
      </c>
      <c r="J43" s="67">
        <f>F43+H43</f>
        <v>0</v>
      </c>
      <c r="K43" s="51"/>
      <c r="L43" s="13">
        <f>G43+I43</f>
        <v>0</v>
      </c>
    </row>
    <row r="44" spans="1:12" ht="12" thickBot="1">
      <c r="A44" s="18"/>
      <c r="B44" s="19"/>
      <c r="C44" s="20" t="s">
        <v>67</v>
      </c>
      <c r="D44" s="19"/>
      <c r="E44" s="21"/>
      <c r="F44" s="71"/>
      <c r="G44" s="69"/>
      <c r="H44" s="71"/>
      <c r="I44" s="69"/>
      <c r="J44" s="69"/>
      <c r="K44" s="52"/>
      <c r="L44" s="22">
        <f>SUM(L37:L43)</f>
        <v>0</v>
      </c>
    </row>
    <row r="45" spans="6:11" ht="12" thickTop="1">
      <c r="F45" s="70"/>
      <c r="G45" s="68"/>
      <c r="H45" s="70"/>
      <c r="I45" s="68"/>
      <c r="J45" s="68"/>
      <c r="K45" s="50"/>
    </row>
    <row r="46" spans="2:11" ht="11.25">
      <c r="B46" s="7" t="s">
        <v>68</v>
      </c>
      <c r="C46" s="8" t="s">
        <v>69</v>
      </c>
      <c r="F46" s="70"/>
      <c r="G46" s="68"/>
      <c r="H46" s="70"/>
      <c r="I46" s="68"/>
      <c r="J46" s="68"/>
      <c r="K46" s="50"/>
    </row>
    <row r="47" spans="2:11" ht="11.25">
      <c r="B47" s="7" t="s">
        <v>70</v>
      </c>
      <c r="C47" s="8" t="s">
        <v>71</v>
      </c>
      <c r="F47" s="70"/>
      <c r="G47" s="68"/>
      <c r="H47" s="70"/>
      <c r="I47" s="68"/>
      <c r="J47" s="68"/>
      <c r="K47" s="50"/>
    </row>
    <row r="48" spans="2:11" ht="11.25">
      <c r="B48" s="7" t="s">
        <v>72</v>
      </c>
      <c r="C48" s="8" t="s">
        <v>73</v>
      </c>
      <c r="F48" s="70"/>
      <c r="G48" s="68"/>
      <c r="H48" s="70"/>
      <c r="I48" s="68"/>
      <c r="J48" s="68"/>
      <c r="K48" s="50"/>
    </row>
    <row r="49" spans="2:11" ht="11.25">
      <c r="B49" s="7" t="s">
        <v>74</v>
      </c>
      <c r="C49" s="8" t="s">
        <v>75</v>
      </c>
      <c r="F49" s="70"/>
      <c r="G49" s="68"/>
      <c r="H49" s="70"/>
      <c r="I49" s="68"/>
      <c r="J49" s="68"/>
      <c r="K49" s="50"/>
    </row>
    <row r="50" spans="1:12" ht="22.5">
      <c r="A50" s="9">
        <v>8</v>
      </c>
      <c r="B50" s="10" t="s">
        <v>76</v>
      </c>
      <c r="C50" s="11" t="s">
        <v>77</v>
      </c>
      <c r="D50" s="10" t="s">
        <v>78</v>
      </c>
      <c r="E50" s="12">
        <v>1270</v>
      </c>
      <c r="F50" s="74"/>
      <c r="G50" s="67">
        <f>ROUND(E50*F50,2)</f>
        <v>0</v>
      </c>
      <c r="H50" s="74"/>
      <c r="I50" s="67">
        <f>ROUND(E50*H50,2)</f>
        <v>0</v>
      </c>
      <c r="J50" s="67">
        <f>F50+H50</f>
        <v>0</v>
      </c>
      <c r="K50" s="51"/>
      <c r="L50" s="13">
        <f>G50+I50</f>
        <v>0</v>
      </c>
    </row>
    <row r="51" spans="1:12" ht="12" thickBot="1">
      <c r="A51" s="18"/>
      <c r="B51" s="19"/>
      <c r="C51" s="20" t="s">
        <v>79</v>
      </c>
      <c r="D51" s="19"/>
      <c r="E51" s="21"/>
      <c r="F51" s="71"/>
      <c r="G51" s="69"/>
      <c r="H51" s="71"/>
      <c r="I51" s="69"/>
      <c r="J51" s="69"/>
      <c r="K51" s="52"/>
      <c r="L51" s="22">
        <f>SUM(L46:L50)</f>
        <v>0</v>
      </c>
    </row>
    <row r="52" spans="6:11" ht="12" thickTop="1">
      <c r="F52" s="70"/>
      <c r="G52" s="68"/>
      <c r="H52" s="70"/>
      <c r="I52" s="68"/>
      <c r="J52" s="68"/>
      <c r="K52" s="50"/>
    </row>
    <row r="53" spans="2:11" ht="11.25">
      <c r="B53" s="7" t="s">
        <v>80</v>
      </c>
      <c r="C53" s="8" t="s">
        <v>81</v>
      </c>
      <c r="F53" s="70"/>
      <c r="G53" s="68"/>
      <c r="H53" s="70"/>
      <c r="I53" s="68"/>
      <c r="J53" s="68"/>
      <c r="K53" s="50"/>
    </row>
    <row r="54" spans="2:11" ht="11.25">
      <c r="B54" s="7" t="s">
        <v>82</v>
      </c>
      <c r="C54" s="8" t="s">
        <v>83</v>
      </c>
      <c r="F54" s="70"/>
      <c r="G54" s="68"/>
      <c r="H54" s="70"/>
      <c r="I54" s="68"/>
      <c r="J54" s="68"/>
      <c r="K54" s="50"/>
    </row>
    <row r="55" spans="2:11" ht="22.5">
      <c r="B55" s="7" t="s">
        <v>84</v>
      </c>
      <c r="C55" s="8" t="s">
        <v>85</v>
      </c>
      <c r="F55" s="70"/>
      <c r="G55" s="68"/>
      <c r="H55" s="70"/>
      <c r="I55" s="68"/>
      <c r="J55" s="68"/>
      <c r="K55" s="50"/>
    </row>
    <row r="56" spans="2:11" ht="11.25">
      <c r="B56" s="7" t="s">
        <v>86</v>
      </c>
      <c r="C56" s="8" t="s">
        <v>87</v>
      </c>
      <c r="F56" s="70"/>
      <c r="G56" s="68"/>
      <c r="H56" s="70"/>
      <c r="I56" s="68"/>
      <c r="J56" s="68"/>
      <c r="K56" s="50"/>
    </row>
    <row r="57" spans="1:12" ht="22.5">
      <c r="A57" s="9">
        <v>9</v>
      </c>
      <c r="B57" s="10" t="s">
        <v>88</v>
      </c>
      <c r="C57" s="11" t="s">
        <v>89</v>
      </c>
      <c r="D57" s="10" t="s">
        <v>90</v>
      </c>
      <c r="E57" s="12">
        <v>372.88</v>
      </c>
      <c r="F57" s="74"/>
      <c r="G57" s="67">
        <f>ROUND(E57*F57,2)</f>
        <v>0</v>
      </c>
      <c r="H57" s="74"/>
      <c r="I57" s="67">
        <f>ROUND(E57*H57,2)</f>
        <v>0</v>
      </c>
      <c r="J57" s="67">
        <f>F57+H57</f>
        <v>0</v>
      </c>
      <c r="K57" s="51"/>
      <c r="L57" s="13">
        <f>G57+I57</f>
        <v>0</v>
      </c>
    </row>
    <row r="58" spans="1:12" ht="11.25">
      <c r="A58" s="14">
        <v>10</v>
      </c>
      <c r="B58" s="15" t="s">
        <v>91</v>
      </c>
      <c r="C58" s="16" t="s">
        <v>92</v>
      </c>
      <c r="D58" s="15" t="s">
        <v>90</v>
      </c>
      <c r="E58" s="17">
        <v>30</v>
      </c>
      <c r="F58" s="74"/>
      <c r="G58" s="67">
        <f>ROUND(E58*F58,2)</f>
        <v>0</v>
      </c>
      <c r="H58" s="74"/>
      <c r="I58" s="67">
        <f>ROUND(E58*H58,2)</f>
        <v>0</v>
      </c>
      <c r="J58" s="67">
        <f>F58+H58</f>
        <v>0</v>
      </c>
      <c r="K58" s="51"/>
      <c r="L58" s="13">
        <f>G58+I58</f>
        <v>0</v>
      </c>
    </row>
    <row r="59" spans="2:11" ht="22.5">
      <c r="B59" s="7" t="s">
        <v>93</v>
      </c>
      <c r="C59" s="8" t="s">
        <v>94</v>
      </c>
      <c r="F59" s="70"/>
      <c r="G59" s="68"/>
      <c r="H59" s="70"/>
      <c r="I59" s="68"/>
      <c r="J59" s="68"/>
      <c r="K59" s="50"/>
    </row>
    <row r="60" spans="1:12" ht="22.5">
      <c r="A60" s="9">
        <v>11</v>
      </c>
      <c r="B60" s="10" t="s">
        <v>95</v>
      </c>
      <c r="C60" s="11" t="s">
        <v>96</v>
      </c>
      <c r="D60" s="10" t="s">
        <v>90</v>
      </c>
      <c r="E60" s="12">
        <v>30</v>
      </c>
      <c r="F60" s="74"/>
      <c r="G60" s="67">
        <f>ROUND(E60*F60,2)</f>
        <v>0</v>
      </c>
      <c r="H60" s="74"/>
      <c r="I60" s="67">
        <f>ROUND(E60*H60,2)</f>
        <v>0</v>
      </c>
      <c r="J60" s="67">
        <f>F60+H60</f>
        <v>0</v>
      </c>
      <c r="K60" s="51"/>
      <c r="L60" s="13">
        <f>G60+I60</f>
        <v>0</v>
      </c>
    </row>
    <row r="61" spans="2:11" ht="22.5">
      <c r="B61" s="7" t="s">
        <v>97</v>
      </c>
      <c r="C61" s="8" t="s">
        <v>98</v>
      </c>
      <c r="F61" s="70"/>
      <c r="G61" s="68"/>
      <c r="H61" s="70"/>
      <c r="I61" s="68"/>
      <c r="J61" s="68"/>
      <c r="K61" s="50"/>
    </row>
    <row r="62" spans="1:12" ht="22.5">
      <c r="A62" s="9">
        <v>12</v>
      </c>
      <c r="B62" s="10" t="s">
        <v>99</v>
      </c>
      <c r="C62" s="11" t="s">
        <v>89</v>
      </c>
      <c r="D62" s="10" t="s">
        <v>90</v>
      </c>
      <c r="E62" s="12">
        <v>211.44</v>
      </c>
      <c r="F62" s="74"/>
      <c r="G62" s="67">
        <f>ROUND(E62*F62,2)</f>
        <v>0</v>
      </c>
      <c r="H62" s="74"/>
      <c r="I62" s="67">
        <f>ROUND(E62*H62,2)</f>
        <v>0</v>
      </c>
      <c r="J62" s="67">
        <f>F62+H62</f>
        <v>0</v>
      </c>
      <c r="K62" s="51"/>
      <c r="L62" s="13">
        <f>G62+I62</f>
        <v>0</v>
      </c>
    </row>
    <row r="63" spans="2:11" ht="22.5">
      <c r="B63" s="7" t="s">
        <v>100</v>
      </c>
      <c r="C63" s="8" t="s">
        <v>101</v>
      </c>
      <c r="F63" s="70"/>
      <c r="G63" s="68"/>
      <c r="H63" s="70"/>
      <c r="I63" s="68"/>
      <c r="J63" s="68"/>
      <c r="K63" s="50"/>
    </row>
    <row r="64" spans="1:12" ht="11.25">
      <c r="A64" s="9">
        <v>13</v>
      </c>
      <c r="B64" s="10" t="s">
        <v>102</v>
      </c>
      <c r="C64" s="11" t="s">
        <v>103</v>
      </c>
      <c r="D64" s="10" t="s">
        <v>90</v>
      </c>
      <c r="E64" s="12">
        <v>422.88</v>
      </c>
      <c r="F64" s="74"/>
      <c r="G64" s="67">
        <f>ROUND(E64*F64,2)</f>
        <v>0</v>
      </c>
      <c r="H64" s="74"/>
      <c r="I64" s="67">
        <f>ROUND(E64*H64,2)</f>
        <v>0</v>
      </c>
      <c r="J64" s="67">
        <f>F64+H64</f>
        <v>0</v>
      </c>
      <c r="K64" s="51"/>
      <c r="L64" s="13">
        <f>G64+I64</f>
        <v>0</v>
      </c>
    </row>
    <row r="65" spans="2:11" ht="11.25">
      <c r="B65" s="7" t="s">
        <v>104</v>
      </c>
      <c r="C65" s="8" t="s">
        <v>105</v>
      </c>
      <c r="F65" s="70"/>
      <c r="G65" s="68"/>
      <c r="H65" s="70"/>
      <c r="I65" s="68"/>
      <c r="J65" s="68"/>
      <c r="K65" s="50"/>
    </row>
    <row r="66" spans="2:11" ht="33.75">
      <c r="B66" s="7" t="s">
        <v>106</v>
      </c>
      <c r="C66" s="8" t="s">
        <v>107</v>
      </c>
      <c r="F66" s="70"/>
      <c r="G66" s="68"/>
      <c r="H66" s="70"/>
      <c r="I66" s="68"/>
      <c r="J66" s="68"/>
      <c r="K66" s="50"/>
    </row>
    <row r="67" spans="2:11" ht="11.25">
      <c r="B67" s="7" t="s">
        <v>108</v>
      </c>
      <c r="C67" s="8" t="s">
        <v>109</v>
      </c>
      <c r="F67" s="70"/>
      <c r="G67" s="68"/>
      <c r="H67" s="70"/>
      <c r="I67" s="68"/>
      <c r="J67" s="68"/>
      <c r="K67" s="50"/>
    </row>
    <row r="68" spans="1:12" ht="11.25">
      <c r="A68" s="9">
        <v>14</v>
      </c>
      <c r="B68" s="10" t="s">
        <v>110</v>
      </c>
      <c r="C68" s="11" t="s">
        <v>111</v>
      </c>
      <c r="D68" s="10" t="s">
        <v>90</v>
      </c>
      <c r="E68" s="12">
        <v>390</v>
      </c>
      <c r="F68" s="74"/>
      <c r="G68" s="67">
        <f>ROUND(E68*F68,2)</f>
        <v>0</v>
      </c>
      <c r="H68" s="74"/>
      <c r="I68" s="67">
        <f>ROUND(E68*H68,2)</f>
        <v>0</v>
      </c>
      <c r="J68" s="67">
        <f>F68+H68</f>
        <v>0</v>
      </c>
      <c r="K68" s="51"/>
      <c r="L68" s="13">
        <f>G68+I68</f>
        <v>0</v>
      </c>
    </row>
    <row r="69" spans="2:11" ht="11.25">
      <c r="B69" s="7" t="s">
        <v>112</v>
      </c>
      <c r="C69" s="8" t="s">
        <v>113</v>
      </c>
      <c r="F69" s="70"/>
      <c r="G69" s="68"/>
      <c r="H69" s="70"/>
      <c r="I69" s="68"/>
      <c r="J69" s="68"/>
      <c r="K69" s="50"/>
    </row>
    <row r="70" spans="1:12" ht="11.25">
      <c r="A70" s="9">
        <v>15</v>
      </c>
      <c r="B70" s="10" t="s">
        <v>114</v>
      </c>
      <c r="C70" s="11" t="s">
        <v>115</v>
      </c>
      <c r="D70" s="10" t="s">
        <v>90</v>
      </c>
      <c r="E70" s="12">
        <v>305.2</v>
      </c>
      <c r="F70" s="74"/>
      <c r="G70" s="67">
        <f>ROUND(E70*F70,2)</f>
        <v>0</v>
      </c>
      <c r="H70" s="74"/>
      <c r="I70" s="67">
        <f>ROUND(E70*H70,2)</f>
        <v>0</v>
      </c>
      <c r="J70" s="67">
        <f>F70+H70</f>
        <v>0</v>
      </c>
      <c r="K70" s="51"/>
      <c r="L70" s="13">
        <f>G70+I70</f>
        <v>0</v>
      </c>
    </row>
    <row r="71" spans="2:11" ht="22.5">
      <c r="B71" s="7" t="s">
        <v>116</v>
      </c>
      <c r="C71" s="8" t="s">
        <v>117</v>
      </c>
      <c r="F71" s="70"/>
      <c r="G71" s="68"/>
      <c r="H71" s="70"/>
      <c r="I71" s="68"/>
      <c r="J71" s="68"/>
      <c r="K71" s="50"/>
    </row>
    <row r="72" spans="2:11" ht="33.75">
      <c r="B72" s="7" t="s">
        <v>118</v>
      </c>
      <c r="C72" s="8" t="s">
        <v>119</v>
      </c>
      <c r="F72" s="70"/>
      <c r="G72" s="68"/>
      <c r="H72" s="70"/>
      <c r="I72" s="68"/>
      <c r="J72" s="68"/>
      <c r="K72" s="50"/>
    </row>
    <row r="73" spans="2:11" ht="33.75">
      <c r="B73" s="7" t="s">
        <v>120</v>
      </c>
      <c r="C73" s="8" t="s">
        <v>121</v>
      </c>
      <c r="F73" s="70"/>
      <c r="G73" s="68"/>
      <c r="H73" s="70"/>
      <c r="I73" s="68"/>
      <c r="J73" s="68"/>
      <c r="K73" s="50"/>
    </row>
    <row r="74" spans="1:12" ht="11.25">
      <c r="A74" s="9">
        <v>16</v>
      </c>
      <c r="B74" s="10" t="s">
        <v>122</v>
      </c>
      <c r="C74" s="11" t="s">
        <v>123</v>
      </c>
      <c r="D74" s="10" t="s">
        <v>90</v>
      </c>
      <c r="E74" s="12">
        <v>313.6</v>
      </c>
      <c r="F74" s="74"/>
      <c r="G74" s="67">
        <f>ROUND(E74*F74,2)</f>
        <v>0</v>
      </c>
      <c r="H74" s="74"/>
      <c r="I74" s="67">
        <f>ROUND(E74*H74,2)</f>
        <v>0</v>
      </c>
      <c r="J74" s="67">
        <f>F74+H74</f>
        <v>0</v>
      </c>
      <c r="K74" s="51"/>
      <c r="L74" s="13">
        <f>G74+I74</f>
        <v>0</v>
      </c>
    </row>
    <row r="75" spans="2:11" ht="11.25">
      <c r="B75" s="7" t="s">
        <v>124</v>
      </c>
      <c r="C75" s="8" t="s">
        <v>125</v>
      </c>
      <c r="F75" s="70"/>
      <c r="G75" s="68"/>
      <c r="H75" s="70"/>
      <c r="I75" s="68"/>
      <c r="J75" s="68"/>
      <c r="K75" s="50"/>
    </row>
    <row r="76" spans="2:11" ht="22.5">
      <c r="B76" s="7" t="s">
        <v>126</v>
      </c>
      <c r="C76" s="8" t="s">
        <v>127</v>
      </c>
      <c r="F76" s="70"/>
      <c r="G76" s="68"/>
      <c r="H76" s="70"/>
      <c r="I76" s="68"/>
      <c r="J76" s="68"/>
      <c r="K76" s="50"/>
    </row>
    <row r="77" spans="2:11" ht="11.25">
      <c r="B77" s="7" t="s">
        <v>128</v>
      </c>
      <c r="C77" s="8" t="s">
        <v>129</v>
      </c>
      <c r="F77" s="70"/>
      <c r="G77" s="68"/>
      <c r="H77" s="70"/>
      <c r="I77" s="68"/>
      <c r="J77" s="68"/>
      <c r="K77" s="50"/>
    </row>
    <row r="78" spans="1:12" ht="11.25">
      <c r="A78" s="9">
        <v>17</v>
      </c>
      <c r="B78" s="10" t="s">
        <v>130</v>
      </c>
      <c r="C78" s="11" t="s">
        <v>131</v>
      </c>
      <c r="D78" s="10" t="s">
        <v>90</v>
      </c>
      <c r="E78" s="12">
        <v>225</v>
      </c>
      <c r="F78" s="74"/>
      <c r="G78" s="67">
        <f>ROUND(E78*F78,2)</f>
        <v>0</v>
      </c>
      <c r="H78" s="74"/>
      <c r="I78" s="67">
        <f>ROUND(E78*H78,2)</f>
        <v>0</v>
      </c>
      <c r="J78" s="67">
        <f>F78+H78</f>
        <v>0</v>
      </c>
      <c r="K78" s="51"/>
      <c r="L78" s="13">
        <f>G78+I78</f>
        <v>0</v>
      </c>
    </row>
    <row r="79" spans="2:11" ht="11.25">
      <c r="B79" s="7" t="s">
        <v>132</v>
      </c>
      <c r="C79" s="8" t="s">
        <v>133</v>
      </c>
      <c r="F79" s="70"/>
      <c r="G79" s="68"/>
      <c r="H79" s="70"/>
      <c r="I79" s="68"/>
      <c r="J79" s="68"/>
      <c r="K79" s="50"/>
    </row>
    <row r="80" spans="2:11" ht="22.5">
      <c r="B80" s="7" t="s">
        <v>134</v>
      </c>
      <c r="C80" s="8" t="s">
        <v>135</v>
      </c>
      <c r="F80" s="70"/>
      <c r="G80" s="68"/>
      <c r="H80" s="70"/>
      <c r="I80" s="68"/>
      <c r="J80" s="68"/>
      <c r="K80" s="50"/>
    </row>
    <row r="81" spans="1:12" ht="22.5">
      <c r="A81" s="9">
        <v>18</v>
      </c>
      <c r="B81" s="10" t="s">
        <v>136</v>
      </c>
      <c r="C81" s="11" t="s">
        <v>137</v>
      </c>
      <c r="D81" s="10" t="s">
        <v>138</v>
      </c>
      <c r="E81" s="12">
        <v>1917</v>
      </c>
      <c r="F81" s="74"/>
      <c r="G81" s="67">
        <f>ROUND(E81*F81,2)</f>
        <v>0</v>
      </c>
      <c r="H81" s="74"/>
      <c r="I81" s="67">
        <f>ROUND(E81*H81,2)</f>
        <v>0</v>
      </c>
      <c r="J81" s="67">
        <f>F81+H81</f>
        <v>0</v>
      </c>
      <c r="K81" s="51"/>
      <c r="L81" s="13">
        <f>G81+I81</f>
        <v>0</v>
      </c>
    </row>
    <row r="82" spans="1:12" ht="22.5">
      <c r="A82" s="14">
        <v>19</v>
      </c>
      <c r="B82" s="15" t="s">
        <v>139</v>
      </c>
      <c r="C82" s="16" t="s">
        <v>140</v>
      </c>
      <c r="D82" s="15" t="s">
        <v>138</v>
      </c>
      <c r="E82" s="17">
        <v>10</v>
      </c>
      <c r="F82" s="74"/>
      <c r="G82" s="67">
        <f>ROUND(E82*F82,2)</f>
        <v>0</v>
      </c>
      <c r="H82" s="74"/>
      <c r="I82" s="67">
        <f>ROUND(E82*H82,2)</f>
        <v>0</v>
      </c>
      <c r="J82" s="67">
        <f>F82+H82</f>
        <v>0</v>
      </c>
      <c r="K82" s="51"/>
      <c r="L82" s="13">
        <f>G82+I82</f>
        <v>0</v>
      </c>
    </row>
    <row r="83" spans="2:11" ht="11.25">
      <c r="B83" s="7" t="s">
        <v>141</v>
      </c>
      <c r="C83" s="8" t="s">
        <v>142</v>
      </c>
      <c r="F83" s="70"/>
      <c r="G83" s="68"/>
      <c r="H83" s="70"/>
      <c r="I83" s="68"/>
      <c r="J83" s="68"/>
      <c r="K83" s="50"/>
    </row>
    <row r="84" spans="1:12" ht="11.25">
      <c r="A84" s="9">
        <v>20</v>
      </c>
      <c r="B84" s="10" t="s">
        <v>143</v>
      </c>
      <c r="C84" s="11" t="s">
        <v>144</v>
      </c>
      <c r="D84" s="10" t="s">
        <v>138</v>
      </c>
      <c r="E84" s="12">
        <v>182.96</v>
      </c>
      <c r="F84" s="74"/>
      <c r="G84" s="67">
        <f>ROUND(E84*F84,2)</f>
        <v>0</v>
      </c>
      <c r="H84" s="74"/>
      <c r="I84" s="67">
        <f>ROUND(E84*H84,2)</f>
        <v>0</v>
      </c>
      <c r="J84" s="67">
        <f>F84+H84</f>
        <v>0</v>
      </c>
      <c r="K84" s="51"/>
      <c r="L84" s="13">
        <f>G84+I84</f>
        <v>0</v>
      </c>
    </row>
    <row r="85" spans="2:11" ht="22.5">
      <c r="B85" s="7" t="s">
        <v>145</v>
      </c>
      <c r="C85" s="8" t="s">
        <v>146</v>
      </c>
      <c r="F85" s="70"/>
      <c r="G85" s="68"/>
      <c r="H85" s="70"/>
      <c r="I85" s="68"/>
      <c r="J85" s="68"/>
      <c r="K85" s="50"/>
    </row>
    <row r="86" spans="1:12" ht="11.25">
      <c r="A86" s="9">
        <v>21</v>
      </c>
      <c r="B86" s="10" t="s">
        <v>147</v>
      </c>
      <c r="C86" s="11" t="s">
        <v>148</v>
      </c>
      <c r="D86" s="10" t="s">
        <v>90</v>
      </c>
      <c r="E86" s="12">
        <v>40</v>
      </c>
      <c r="F86" s="74"/>
      <c r="G86" s="67">
        <f>ROUND(E86*F86,2)</f>
        <v>0</v>
      </c>
      <c r="H86" s="74"/>
      <c r="I86" s="67">
        <f>ROUND(E86*H86,2)</f>
        <v>0</v>
      </c>
      <c r="J86" s="67">
        <f>F86+H86</f>
        <v>0</v>
      </c>
      <c r="K86" s="51"/>
      <c r="L86" s="13">
        <f>G86+I86</f>
        <v>0</v>
      </c>
    </row>
    <row r="87" spans="1:12" ht="11.25">
      <c r="A87" s="14">
        <v>22</v>
      </c>
      <c r="B87" s="15" t="s">
        <v>149</v>
      </c>
      <c r="C87" s="16" t="s">
        <v>150</v>
      </c>
      <c r="D87" s="15" t="s">
        <v>90</v>
      </c>
      <c r="E87" s="17">
        <v>40</v>
      </c>
      <c r="F87" s="74"/>
      <c r="G87" s="67">
        <f>ROUND(E87*F87,2)</f>
        <v>0</v>
      </c>
      <c r="H87" s="74"/>
      <c r="I87" s="67">
        <f>ROUND(E87*H87,2)</f>
        <v>0</v>
      </c>
      <c r="J87" s="67">
        <f>F87+H87</f>
        <v>0</v>
      </c>
      <c r="K87" s="51"/>
      <c r="L87" s="13">
        <f>G87+I87</f>
        <v>0</v>
      </c>
    </row>
    <row r="88" spans="1:12" ht="22.5">
      <c r="A88" s="14">
        <v>23</v>
      </c>
      <c r="B88" s="15" t="s">
        <v>151</v>
      </c>
      <c r="C88" s="16" t="s">
        <v>152</v>
      </c>
      <c r="D88" s="15" t="s">
        <v>138</v>
      </c>
      <c r="E88" s="17">
        <v>10</v>
      </c>
      <c r="F88" s="74"/>
      <c r="G88" s="67">
        <f>ROUND(E88*F88,2)</f>
        <v>0</v>
      </c>
      <c r="H88" s="74"/>
      <c r="I88" s="67">
        <f>ROUND(E88*H88,2)</f>
        <v>0</v>
      </c>
      <c r="J88" s="67">
        <f>F88+H88</f>
        <v>0</v>
      </c>
      <c r="K88" s="51"/>
      <c r="L88" s="13">
        <f>G88+I88</f>
        <v>0</v>
      </c>
    </row>
    <row r="89" spans="1:12" ht="22.5">
      <c r="A89" s="14">
        <v>24</v>
      </c>
      <c r="B89" s="15" t="s">
        <v>153</v>
      </c>
      <c r="C89" s="16" t="s">
        <v>154</v>
      </c>
      <c r="D89" s="15" t="s">
        <v>138</v>
      </c>
      <c r="E89" s="17">
        <v>10</v>
      </c>
      <c r="F89" s="74"/>
      <c r="G89" s="67">
        <f>ROUND(E89*F89,2)</f>
        <v>0</v>
      </c>
      <c r="H89" s="74"/>
      <c r="I89" s="67">
        <f>ROUND(E89*H89,2)</f>
        <v>0</v>
      </c>
      <c r="J89" s="67">
        <f>F89+H89</f>
        <v>0</v>
      </c>
      <c r="K89" s="51"/>
      <c r="L89" s="13">
        <f>G89+I89</f>
        <v>0</v>
      </c>
    </row>
    <row r="90" spans="1:12" ht="12" thickBot="1">
      <c r="A90" s="18"/>
      <c r="B90" s="19"/>
      <c r="C90" s="20" t="s">
        <v>155</v>
      </c>
      <c r="D90" s="19"/>
      <c r="E90" s="21"/>
      <c r="F90" s="71"/>
      <c r="G90" s="69"/>
      <c r="H90" s="71"/>
      <c r="I90" s="69"/>
      <c r="J90" s="69"/>
      <c r="K90" s="52"/>
      <c r="L90" s="22">
        <f>SUM(L53:L89)</f>
        <v>0</v>
      </c>
    </row>
    <row r="91" spans="6:11" ht="12" thickTop="1">
      <c r="F91" s="70"/>
      <c r="G91" s="68"/>
      <c r="H91" s="70"/>
      <c r="I91" s="68"/>
      <c r="J91" s="68"/>
      <c r="K91" s="50"/>
    </row>
    <row r="92" spans="2:11" ht="22.5">
      <c r="B92" s="7" t="s">
        <v>156</v>
      </c>
      <c r="C92" s="8" t="s">
        <v>157</v>
      </c>
      <c r="F92" s="70"/>
      <c r="G92" s="68"/>
      <c r="H92" s="70"/>
      <c r="I92" s="68"/>
      <c r="J92" s="68"/>
      <c r="K92" s="50"/>
    </row>
    <row r="93" spans="2:11" ht="22.5">
      <c r="B93" s="7" t="s">
        <v>158</v>
      </c>
      <c r="C93" s="8" t="s">
        <v>159</v>
      </c>
      <c r="F93" s="70"/>
      <c r="G93" s="68"/>
      <c r="H93" s="70"/>
      <c r="I93" s="68"/>
      <c r="J93" s="68"/>
      <c r="K93" s="50"/>
    </row>
    <row r="94" spans="2:11" ht="22.5">
      <c r="B94" s="7" t="s">
        <v>160</v>
      </c>
      <c r="C94" s="8" t="s">
        <v>161</v>
      </c>
      <c r="F94" s="70"/>
      <c r="G94" s="68"/>
      <c r="H94" s="70"/>
      <c r="I94" s="68"/>
      <c r="J94" s="68"/>
      <c r="K94" s="50"/>
    </row>
    <row r="95" spans="2:11" ht="22.5">
      <c r="B95" s="7" t="s">
        <v>162</v>
      </c>
      <c r="C95" s="8" t="s">
        <v>163</v>
      </c>
      <c r="F95" s="70"/>
      <c r="G95" s="68"/>
      <c r="H95" s="70"/>
      <c r="I95" s="68"/>
      <c r="J95" s="68"/>
      <c r="K95" s="50"/>
    </row>
    <row r="96" spans="1:12" ht="22.5">
      <c r="A96" s="9">
        <v>25</v>
      </c>
      <c r="B96" s="10" t="s">
        <v>164</v>
      </c>
      <c r="C96" s="11" t="s">
        <v>165</v>
      </c>
      <c r="D96" s="10" t="s">
        <v>78</v>
      </c>
      <c r="E96" s="12">
        <v>46</v>
      </c>
      <c r="F96" s="74"/>
      <c r="G96" s="67">
        <f>ROUND(E96*F96,2)</f>
        <v>0</v>
      </c>
      <c r="H96" s="74"/>
      <c r="I96" s="67">
        <f>ROUND(E96*H96,2)</f>
        <v>0</v>
      </c>
      <c r="J96" s="67">
        <f>F96+H96</f>
        <v>0</v>
      </c>
      <c r="K96" s="51"/>
      <c r="L96" s="13">
        <f>G96+I96</f>
        <v>0</v>
      </c>
    </row>
    <row r="97" spans="1:12" ht="12" thickBot="1">
      <c r="A97" s="18"/>
      <c r="B97" s="19"/>
      <c r="C97" s="20" t="s">
        <v>166</v>
      </c>
      <c r="D97" s="19"/>
      <c r="E97" s="21"/>
      <c r="F97" s="71"/>
      <c r="G97" s="69"/>
      <c r="H97" s="71"/>
      <c r="I97" s="69"/>
      <c r="J97" s="69"/>
      <c r="K97" s="52"/>
      <c r="L97" s="22">
        <f>SUM(L92:L96)</f>
        <v>0</v>
      </c>
    </row>
    <row r="98" spans="6:11" ht="12" thickTop="1">
      <c r="F98" s="70"/>
      <c r="G98" s="68"/>
      <c r="H98" s="70"/>
      <c r="I98" s="68"/>
      <c r="J98" s="68"/>
      <c r="K98" s="50"/>
    </row>
    <row r="99" spans="2:11" ht="22.5">
      <c r="B99" s="7" t="s">
        <v>167</v>
      </c>
      <c r="C99" s="8" t="s">
        <v>168</v>
      </c>
      <c r="F99" s="70"/>
      <c r="G99" s="68"/>
      <c r="H99" s="70"/>
      <c r="I99" s="68"/>
      <c r="J99" s="68"/>
      <c r="K99" s="50"/>
    </row>
    <row r="100" spans="2:11" ht="11.25">
      <c r="B100" s="7" t="s">
        <v>169</v>
      </c>
      <c r="C100" s="8" t="s">
        <v>170</v>
      </c>
      <c r="F100" s="70"/>
      <c r="G100" s="68"/>
      <c r="H100" s="70"/>
      <c r="I100" s="68"/>
      <c r="J100" s="68"/>
      <c r="K100" s="50"/>
    </row>
    <row r="101" spans="2:11" ht="22.5">
      <c r="B101" s="7" t="s">
        <v>171</v>
      </c>
      <c r="C101" s="8" t="s">
        <v>172</v>
      </c>
      <c r="F101" s="70"/>
      <c r="G101" s="68"/>
      <c r="H101" s="70"/>
      <c r="I101" s="68"/>
      <c r="J101" s="68"/>
      <c r="K101" s="50"/>
    </row>
    <row r="102" spans="2:11" ht="11.25">
      <c r="B102" s="7" t="s">
        <v>173</v>
      </c>
      <c r="C102" s="8" t="s">
        <v>174</v>
      </c>
      <c r="F102" s="70"/>
      <c r="G102" s="68"/>
      <c r="H102" s="70"/>
      <c r="I102" s="68"/>
      <c r="J102" s="68"/>
      <c r="K102" s="50"/>
    </row>
    <row r="103" spans="1:12" ht="11.25">
      <c r="A103" s="9">
        <v>26</v>
      </c>
      <c r="B103" s="10" t="s">
        <v>175</v>
      </c>
      <c r="C103" s="11" t="s">
        <v>176</v>
      </c>
      <c r="D103" s="10" t="s">
        <v>66</v>
      </c>
      <c r="E103" s="12">
        <v>100</v>
      </c>
      <c r="F103" s="74"/>
      <c r="G103" s="67">
        <f>ROUND(E103*F103,2)</f>
        <v>0</v>
      </c>
      <c r="H103" s="74"/>
      <c r="I103" s="67">
        <f>ROUND(E103*H103,2)</f>
        <v>0</v>
      </c>
      <c r="J103" s="67">
        <f>F103+H103</f>
        <v>0</v>
      </c>
      <c r="K103" s="51"/>
      <c r="L103" s="13">
        <f>G103+I103</f>
        <v>0</v>
      </c>
    </row>
    <row r="104" spans="2:11" ht="22.5">
      <c r="B104" s="7" t="s">
        <v>177</v>
      </c>
      <c r="C104" s="8" t="s">
        <v>178</v>
      </c>
      <c r="F104" s="70"/>
      <c r="G104" s="68"/>
      <c r="H104" s="70"/>
      <c r="I104" s="68"/>
      <c r="J104" s="68"/>
      <c r="K104" s="50"/>
    </row>
    <row r="105" spans="2:11" ht="33.75">
      <c r="B105" s="7" t="s">
        <v>179</v>
      </c>
      <c r="C105" s="8" t="s">
        <v>180</v>
      </c>
      <c r="F105" s="70"/>
      <c r="G105" s="68"/>
      <c r="H105" s="70"/>
      <c r="I105" s="68"/>
      <c r="J105" s="68"/>
      <c r="K105" s="50"/>
    </row>
    <row r="106" spans="2:11" ht="33.75">
      <c r="B106" s="7" t="s">
        <v>181</v>
      </c>
      <c r="C106" s="8" t="s">
        <v>182</v>
      </c>
      <c r="F106" s="70"/>
      <c r="G106" s="68"/>
      <c r="H106" s="70"/>
      <c r="I106" s="68"/>
      <c r="J106" s="68"/>
      <c r="K106" s="50"/>
    </row>
    <row r="107" spans="1:12" ht="11.25">
      <c r="A107" s="9">
        <v>27</v>
      </c>
      <c r="B107" s="10" t="s">
        <v>183</v>
      </c>
      <c r="C107" s="11" t="s">
        <v>184</v>
      </c>
      <c r="D107" s="10" t="s">
        <v>90</v>
      </c>
      <c r="E107" s="12">
        <v>57</v>
      </c>
      <c r="F107" s="74"/>
      <c r="G107" s="67">
        <f>ROUND(E107*F107,2)</f>
        <v>0</v>
      </c>
      <c r="H107" s="74"/>
      <c r="I107" s="67">
        <f>ROUND(E107*H107,2)</f>
        <v>0</v>
      </c>
      <c r="J107" s="67">
        <f>F107+H107</f>
        <v>0</v>
      </c>
      <c r="K107" s="51"/>
      <c r="L107" s="13">
        <f>G107+I107</f>
        <v>0</v>
      </c>
    </row>
    <row r="108" spans="2:11" ht="33.75">
      <c r="B108" s="7" t="s">
        <v>185</v>
      </c>
      <c r="C108" s="8" t="s">
        <v>186</v>
      </c>
      <c r="F108" s="70"/>
      <c r="G108" s="68"/>
      <c r="H108" s="70"/>
      <c r="I108" s="68"/>
      <c r="J108" s="68"/>
      <c r="K108" s="50"/>
    </row>
    <row r="109" spans="2:11" ht="11.25">
      <c r="B109" s="7" t="s">
        <v>187</v>
      </c>
      <c r="C109" s="8" t="s">
        <v>188</v>
      </c>
      <c r="F109" s="70"/>
      <c r="G109" s="68"/>
      <c r="H109" s="70"/>
      <c r="I109" s="68"/>
      <c r="J109" s="68"/>
      <c r="K109" s="50"/>
    </row>
    <row r="110" spans="1:12" ht="11.25">
      <c r="A110" s="9">
        <v>28</v>
      </c>
      <c r="B110" s="10" t="s">
        <v>189</v>
      </c>
      <c r="C110" s="11" t="s">
        <v>190</v>
      </c>
      <c r="D110" s="10" t="s">
        <v>90</v>
      </c>
      <c r="E110" s="12">
        <v>130</v>
      </c>
      <c r="F110" s="74"/>
      <c r="G110" s="67">
        <f>ROUND(E110*F110,2)</f>
        <v>0</v>
      </c>
      <c r="H110" s="74"/>
      <c r="I110" s="67">
        <f>ROUND(E110*H110,2)</f>
        <v>0</v>
      </c>
      <c r="J110" s="67">
        <f>F110+H110</f>
        <v>0</v>
      </c>
      <c r="K110" s="51"/>
      <c r="L110" s="13">
        <f>G110+I110</f>
        <v>0</v>
      </c>
    </row>
    <row r="111" spans="2:11" ht="11.25">
      <c r="B111" s="7" t="s">
        <v>191</v>
      </c>
      <c r="C111" s="8" t="s">
        <v>192</v>
      </c>
      <c r="F111" s="70"/>
      <c r="G111" s="68"/>
      <c r="H111" s="70"/>
      <c r="I111" s="68"/>
      <c r="J111" s="68"/>
      <c r="K111" s="50"/>
    </row>
    <row r="112" spans="2:11" ht="22.5">
      <c r="B112" s="7" t="s">
        <v>193</v>
      </c>
      <c r="C112" s="8" t="s">
        <v>194</v>
      </c>
      <c r="F112" s="70"/>
      <c r="G112" s="68"/>
      <c r="H112" s="70"/>
      <c r="I112" s="68"/>
      <c r="J112" s="68"/>
      <c r="K112" s="50"/>
    </row>
    <row r="113" spans="2:11" ht="22.5">
      <c r="B113" s="7" t="s">
        <v>195</v>
      </c>
      <c r="C113" s="8" t="s">
        <v>196</v>
      </c>
      <c r="F113" s="70"/>
      <c r="G113" s="68"/>
      <c r="H113" s="70"/>
      <c r="I113" s="68"/>
      <c r="J113" s="68"/>
      <c r="K113" s="50"/>
    </row>
    <row r="114" spans="1:12" ht="11.25">
      <c r="A114" s="9">
        <v>29</v>
      </c>
      <c r="B114" s="10" t="s">
        <v>197</v>
      </c>
      <c r="C114" s="11" t="s">
        <v>198</v>
      </c>
      <c r="D114" s="10" t="s">
        <v>199</v>
      </c>
      <c r="E114" s="12">
        <v>8000</v>
      </c>
      <c r="F114" s="74"/>
      <c r="G114" s="67">
        <f>ROUND(E114*F114,2)</f>
        <v>0</v>
      </c>
      <c r="H114" s="74"/>
      <c r="I114" s="67">
        <f>ROUND(E114*H114,2)</f>
        <v>0</v>
      </c>
      <c r="J114" s="67">
        <f>F114+H114</f>
        <v>0</v>
      </c>
      <c r="K114" s="51"/>
      <c r="L114" s="13">
        <f>G114+I114</f>
        <v>0</v>
      </c>
    </row>
    <row r="115" spans="2:11" ht="11.25">
      <c r="B115" s="7" t="s">
        <v>200</v>
      </c>
      <c r="C115" s="8" t="s">
        <v>201</v>
      </c>
      <c r="F115" s="70"/>
      <c r="G115" s="68"/>
      <c r="H115" s="70"/>
      <c r="I115" s="68"/>
      <c r="J115" s="68"/>
      <c r="K115" s="50"/>
    </row>
    <row r="116" spans="2:11" ht="11.25">
      <c r="B116" s="7" t="s">
        <v>202</v>
      </c>
      <c r="C116" s="8" t="s">
        <v>203</v>
      </c>
      <c r="F116" s="70"/>
      <c r="G116" s="68"/>
      <c r="H116" s="70"/>
      <c r="I116" s="68"/>
      <c r="J116" s="68"/>
      <c r="K116" s="50"/>
    </row>
    <row r="117" spans="1:12" ht="11.25">
      <c r="A117" s="9">
        <v>30</v>
      </c>
      <c r="B117" s="10" t="s">
        <v>204</v>
      </c>
      <c r="C117" s="11" t="s">
        <v>205</v>
      </c>
      <c r="D117" s="10" t="s">
        <v>199</v>
      </c>
      <c r="E117" s="12">
        <v>2800</v>
      </c>
      <c r="F117" s="74"/>
      <c r="G117" s="67">
        <f>ROUND(E117*F117,2)</f>
        <v>0</v>
      </c>
      <c r="H117" s="74"/>
      <c r="I117" s="67">
        <f>ROUND(E117*H117,2)</f>
        <v>0</v>
      </c>
      <c r="J117" s="67">
        <f>F117+H117</f>
        <v>0</v>
      </c>
      <c r="K117" s="51"/>
      <c r="L117" s="13">
        <f>G117+I117</f>
        <v>0</v>
      </c>
    </row>
    <row r="118" spans="1:12" ht="12" thickBot="1">
      <c r="A118" s="18"/>
      <c r="B118" s="19"/>
      <c r="C118" s="20" t="s">
        <v>206</v>
      </c>
      <c r="D118" s="19"/>
      <c r="E118" s="21"/>
      <c r="F118" s="71"/>
      <c r="G118" s="69"/>
      <c r="H118" s="71"/>
      <c r="I118" s="69"/>
      <c r="J118" s="69"/>
      <c r="K118" s="52"/>
      <c r="L118" s="22">
        <f>SUM(L99:L117)</f>
        <v>0</v>
      </c>
    </row>
    <row r="119" spans="6:11" ht="12" thickTop="1">
      <c r="F119" s="70"/>
      <c r="G119" s="68"/>
      <c r="H119" s="70"/>
      <c r="I119" s="68"/>
      <c r="J119" s="68"/>
      <c r="K119" s="50"/>
    </row>
    <row r="120" spans="2:11" ht="22.5">
      <c r="B120" s="7" t="s">
        <v>207</v>
      </c>
      <c r="C120" s="8" t="s">
        <v>208</v>
      </c>
      <c r="F120" s="70"/>
      <c r="G120" s="68"/>
      <c r="H120" s="70"/>
      <c r="I120" s="68"/>
      <c r="J120" s="68"/>
      <c r="K120" s="50"/>
    </row>
    <row r="121" spans="2:11" ht="22.5">
      <c r="B121" s="7" t="s">
        <v>209</v>
      </c>
      <c r="C121" s="8" t="s">
        <v>210</v>
      </c>
      <c r="F121" s="70"/>
      <c r="G121" s="68"/>
      <c r="H121" s="70"/>
      <c r="I121" s="68"/>
      <c r="J121" s="68"/>
      <c r="K121" s="50"/>
    </row>
    <row r="122" spans="2:11" ht="11.25">
      <c r="B122" s="7" t="s">
        <v>211</v>
      </c>
      <c r="C122" s="8" t="s">
        <v>212</v>
      </c>
      <c r="F122" s="70"/>
      <c r="G122" s="68"/>
      <c r="H122" s="70"/>
      <c r="I122" s="68"/>
      <c r="J122" s="68"/>
      <c r="K122" s="50"/>
    </row>
    <row r="123" spans="2:11" ht="11.25">
      <c r="B123" s="7" t="s">
        <v>213</v>
      </c>
      <c r="C123" s="8" t="s">
        <v>214</v>
      </c>
      <c r="F123" s="70"/>
      <c r="G123" s="68"/>
      <c r="H123" s="70"/>
      <c r="I123" s="68"/>
      <c r="J123" s="68"/>
      <c r="K123" s="50"/>
    </row>
    <row r="124" spans="1:12" ht="11.25">
      <c r="A124" s="9">
        <v>31</v>
      </c>
      <c r="B124" s="10" t="s">
        <v>215</v>
      </c>
      <c r="C124" s="11" t="s">
        <v>216</v>
      </c>
      <c r="D124" s="10" t="s">
        <v>90</v>
      </c>
      <c r="E124" s="12">
        <v>725</v>
      </c>
      <c r="F124" s="74"/>
      <c r="G124" s="67">
        <f>ROUND(E124*F124,2)</f>
        <v>0</v>
      </c>
      <c r="H124" s="74"/>
      <c r="I124" s="67">
        <f>ROUND(E124*H124,2)</f>
        <v>0</v>
      </c>
      <c r="J124" s="67">
        <f>F124+H124</f>
        <v>0</v>
      </c>
      <c r="K124" s="51"/>
      <c r="L124" s="13">
        <f>G124+I124</f>
        <v>0</v>
      </c>
    </row>
    <row r="125" spans="1:12" ht="12" thickBot="1">
      <c r="A125" s="18"/>
      <c r="B125" s="19"/>
      <c r="C125" s="20" t="s">
        <v>217</v>
      </c>
      <c r="D125" s="19"/>
      <c r="E125" s="21"/>
      <c r="F125" s="71"/>
      <c r="G125" s="69"/>
      <c r="H125" s="71"/>
      <c r="I125" s="69"/>
      <c r="J125" s="69"/>
      <c r="K125" s="52"/>
      <c r="L125" s="22">
        <f>SUM(L120:L124)</f>
        <v>0</v>
      </c>
    </row>
    <row r="126" spans="6:11" ht="12" thickTop="1">
      <c r="F126" s="70"/>
      <c r="G126" s="68"/>
      <c r="H126" s="70"/>
      <c r="I126" s="68"/>
      <c r="J126" s="68"/>
      <c r="K126" s="50"/>
    </row>
    <row r="127" spans="2:11" ht="22.5">
      <c r="B127" s="7" t="s">
        <v>218</v>
      </c>
      <c r="C127" s="8" t="s">
        <v>219</v>
      </c>
      <c r="F127" s="70"/>
      <c r="G127" s="68"/>
      <c r="H127" s="70"/>
      <c r="I127" s="68"/>
      <c r="J127" s="68"/>
      <c r="K127" s="50"/>
    </row>
    <row r="128" spans="2:11" ht="11.25">
      <c r="B128" s="7" t="s">
        <v>220</v>
      </c>
      <c r="C128" s="8" t="s">
        <v>221</v>
      </c>
      <c r="F128" s="70"/>
      <c r="G128" s="68"/>
      <c r="H128" s="70"/>
      <c r="I128" s="68"/>
      <c r="J128" s="68"/>
      <c r="K128" s="50"/>
    </row>
    <row r="129" spans="2:11" ht="11.25">
      <c r="B129" s="7" t="s">
        <v>222</v>
      </c>
      <c r="C129" s="8" t="s">
        <v>223</v>
      </c>
      <c r="F129" s="70"/>
      <c r="G129" s="68"/>
      <c r="H129" s="70"/>
      <c r="I129" s="68"/>
      <c r="J129" s="68"/>
      <c r="K129" s="50"/>
    </row>
    <row r="130" spans="2:11" ht="11.25">
      <c r="B130" s="7" t="s">
        <v>224</v>
      </c>
      <c r="C130" s="8" t="s">
        <v>225</v>
      </c>
      <c r="F130" s="70"/>
      <c r="G130" s="68"/>
      <c r="H130" s="70"/>
      <c r="I130" s="68"/>
      <c r="J130" s="68"/>
      <c r="K130" s="50"/>
    </row>
    <row r="131" spans="1:12" ht="11.25">
      <c r="A131" s="9">
        <v>32</v>
      </c>
      <c r="B131" s="10" t="s">
        <v>226</v>
      </c>
      <c r="C131" s="11" t="s">
        <v>227</v>
      </c>
      <c r="D131" s="10" t="s">
        <v>78</v>
      </c>
      <c r="E131" s="12">
        <v>16</v>
      </c>
      <c r="F131" s="74"/>
      <c r="G131" s="67">
        <f>ROUND(E131*F131,2)</f>
        <v>0</v>
      </c>
      <c r="H131" s="74"/>
      <c r="I131" s="67">
        <f>ROUND(E131*H131,2)</f>
        <v>0</v>
      </c>
      <c r="J131" s="67">
        <f>F131+H131</f>
        <v>0</v>
      </c>
      <c r="K131" s="51"/>
      <c r="L131" s="13">
        <f>G131+I131</f>
        <v>0</v>
      </c>
    </row>
    <row r="132" spans="2:11" ht="11.25">
      <c r="B132" s="7" t="s">
        <v>228</v>
      </c>
      <c r="C132" s="8" t="s">
        <v>229</v>
      </c>
      <c r="F132" s="70"/>
      <c r="G132" s="68"/>
      <c r="H132" s="70"/>
      <c r="I132" s="68"/>
      <c r="J132" s="68"/>
      <c r="K132" s="50"/>
    </row>
    <row r="133" spans="2:11" ht="11.25">
      <c r="B133" s="7" t="s">
        <v>230</v>
      </c>
      <c r="C133" s="8" t="s">
        <v>231</v>
      </c>
      <c r="F133" s="70"/>
      <c r="G133" s="68"/>
      <c r="H133" s="70"/>
      <c r="I133" s="68"/>
      <c r="J133" s="68"/>
      <c r="K133" s="50"/>
    </row>
    <row r="134" spans="1:12" ht="11.25">
      <c r="A134" s="9">
        <v>33</v>
      </c>
      <c r="B134" s="10" t="s">
        <v>232</v>
      </c>
      <c r="C134" s="11" t="s">
        <v>233</v>
      </c>
      <c r="D134" s="10" t="s">
        <v>78</v>
      </c>
      <c r="E134" s="12">
        <v>310</v>
      </c>
      <c r="F134" s="74"/>
      <c r="G134" s="67">
        <f>ROUND(E134*F134,2)</f>
        <v>0</v>
      </c>
      <c r="H134" s="74"/>
      <c r="I134" s="67">
        <f>ROUND(E134*H134,2)</f>
        <v>0</v>
      </c>
      <c r="J134" s="67">
        <f>F134+H134</f>
        <v>0</v>
      </c>
      <c r="K134" s="51"/>
      <c r="L134" s="13">
        <f>G134+I134</f>
        <v>0</v>
      </c>
    </row>
    <row r="135" spans="2:11" ht="11.25">
      <c r="B135" s="7" t="s">
        <v>234</v>
      </c>
      <c r="C135" s="8" t="s">
        <v>235</v>
      </c>
      <c r="F135" s="70"/>
      <c r="G135" s="68"/>
      <c r="H135" s="70"/>
      <c r="I135" s="68"/>
      <c r="J135" s="68"/>
      <c r="K135" s="50"/>
    </row>
    <row r="136" spans="2:11" ht="11.25">
      <c r="B136" s="7" t="s">
        <v>236</v>
      </c>
      <c r="C136" s="8" t="s">
        <v>237</v>
      </c>
      <c r="F136" s="70"/>
      <c r="G136" s="68"/>
      <c r="H136" s="70"/>
      <c r="I136" s="68"/>
      <c r="J136" s="68"/>
      <c r="K136" s="50"/>
    </row>
    <row r="137" spans="1:12" ht="11.25">
      <c r="A137" s="9">
        <v>34</v>
      </c>
      <c r="B137" s="10" t="s">
        <v>238</v>
      </c>
      <c r="C137" s="11" t="s">
        <v>239</v>
      </c>
      <c r="D137" s="10" t="s">
        <v>78</v>
      </c>
      <c r="E137" s="12">
        <v>540</v>
      </c>
      <c r="F137" s="74"/>
      <c r="G137" s="67">
        <f>ROUND(E137*F137,2)</f>
        <v>0</v>
      </c>
      <c r="H137" s="74"/>
      <c r="I137" s="67">
        <f>ROUND(E137*H137,2)</f>
        <v>0</v>
      </c>
      <c r="J137" s="67">
        <f>F137+H137</f>
        <v>0</v>
      </c>
      <c r="K137" s="51"/>
      <c r="L137" s="13">
        <f>G137+I137</f>
        <v>0</v>
      </c>
    </row>
    <row r="138" spans="2:11" ht="22.5">
      <c r="B138" s="7" t="s">
        <v>240</v>
      </c>
      <c r="C138" s="8" t="s">
        <v>241</v>
      </c>
      <c r="F138" s="70"/>
      <c r="G138" s="68"/>
      <c r="H138" s="70"/>
      <c r="I138" s="68"/>
      <c r="J138" s="68"/>
      <c r="K138" s="50"/>
    </row>
    <row r="139" spans="1:12" ht="11.25">
      <c r="A139" s="9">
        <v>35</v>
      </c>
      <c r="B139" s="10" t="s">
        <v>242</v>
      </c>
      <c r="C139" s="11" t="s">
        <v>239</v>
      </c>
      <c r="D139" s="10" t="s">
        <v>243</v>
      </c>
      <c r="E139" s="12">
        <v>5</v>
      </c>
      <c r="F139" s="74"/>
      <c r="G139" s="67">
        <f>ROUND(E139*F139,2)</f>
        <v>0</v>
      </c>
      <c r="H139" s="74"/>
      <c r="I139" s="67">
        <f>ROUND(E139*H139,2)</f>
        <v>0</v>
      </c>
      <c r="J139" s="67">
        <f>F139+H139</f>
        <v>0</v>
      </c>
      <c r="K139" s="51"/>
      <c r="L139" s="13">
        <f>G139+I139</f>
        <v>0</v>
      </c>
    </row>
    <row r="140" spans="2:11" ht="22.5">
      <c r="B140" s="7" t="s">
        <v>244</v>
      </c>
      <c r="C140" s="8" t="s">
        <v>245</v>
      </c>
      <c r="F140" s="70"/>
      <c r="G140" s="68"/>
      <c r="H140" s="70"/>
      <c r="I140" s="68"/>
      <c r="J140" s="68"/>
      <c r="K140" s="50"/>
    </row>
    <row r="141" spans="1:12" ht="11.25">
      <c r="A141" s="9">
        <v>36</v>
      </c>
      <c r="B141" s="10" t="s">
        <v>246</v>
      </c>
      <c r="C141" s="11" t="s">
        <v>239</v>
      </c>
      <c r="D141" s="10" t="s">
        <v>243</v>
      </c>
      <c r="E141" s="12">
        <v>5</v>
      </c>
      <c r="F141" s="74"/>
      <c r="G141" s="67">
        <f>ROUND(E141*F141,2)</f>
        <v>0</v>
      </c>
      <c r="H141" s="74"/>
      <c r="I141" s="67">
        <f>ROUND(E141*H141,2)</f>
        <v>0</v>
      </c>
      <c r="J141" s="67">
        <f>F141+H141</f>
        <v>0</v>
      </c>
      <c r="K141" s="51"/>
      <c r="L141" s="13">
        <f>G141+I141</f>
        <v>0</v>
      </c>
    </row>
    <row r="142" spans="2:11" ht="22.5">
      <c r="B142" s="7" t="s">
        <v>247</v>
      </c>
      <c r="C142" s="8" t="s">
        <v>248</v>
      </c>
      <c r="F142" s="70"/>
      <c r="G142" s="68"/>
      <c r="H142" s="70"/>
      <c r="I142" s="68"/>
      <c r="J142" s="68"/>
      <c r="K142" s="50"/>
    </row>
    <row r="143" spans="1:12" ht="11.25">
      <c r="A143" s="9">
        <v>37</v>
      </c>
      <c r="B143" s="10" t="s">
        <v>249</v>
      </c>
      <c r="C143" s="11" t="s">
        <v>239</v>
      </c>
      <c r="D143" s="10" t="s">
        <v>243</v>
      </c>
      <c r="E143" s="12">
        <v>5</v>
      </c>
      <c r="F143" s="74"/>
      <c r="G143" s="67">
        <f>ROUND(E143*F143,2)</f>
        <v>0</v>
      </c>
      <c r="H143" s="74"/>
      <c r="I143" s="67">
        <f>ROUND(E143*H143,2)</f>
        <v>0</v>
      </c>
      <c r="J143" s="67">
        <f>F143+H143</f>
        <v>0</v>
      </c>
      <c r="K143" s="51"/>
      <c r="L143" s="13">
        <f>G143+I143</f>
        <v>0</v>
      </c>
    </row>
    <row r="144" spans="2:11" ht="22.5">
      <c r="B144" s="7" t="s">
        <v>250</v>
      </c>
      <c r="C144" s="8" t="s">
        <v>251</v>
      </c>
      <c r="F144" s="70"/>
      <c r="G144" s="68"/>
      <c r="H144" s="70"/>
      <c r="I144" s="68"/>
      <c r="J144" s="68"/>
      <c r="K144" s="50"/>
    </row>
    <row r="145" spans="1:12" ht="11.25">
      <c r="A145" s="9">
        <v>38</v>
      </c>
      <c r="B145" s="10" t="s">
        <v>252</v>
      </c>
      <c r="C145" s="11" t="s">
        <v>253</v>
      </c>
      <c r="D145" s="10" t="s">
        <v>243</v>
      </c>
      <c r="E145" s="12">
        <v>8</v>
      </c>
      <c r="F145" s="74"/>
      <c r="G145" s="67">
        <f>ROUND(E145*F145,2)</f>
        <v>0</v>
      </c>
      <c r="H145" s="74"/>
      <c r="I145" s="67">
        <f>ROUND(E145*H145,2)</f>
        <v>0</v>
      </c>
      <c r="J145" s="67">
        <f>F145+H145</f>
        <v>0</v>
      </c>
      <c r="K145" s="51"/>
      <c r="L145" s="13">
        <f>G145+I145</f>
        <v>0</v>
      </c>
    </row>
    <row r="146" spans="1:12" ht="12" thickBot="1">
      <c r="A146" s="18"/>
      <c r="B146" s="19"/>
      <c r="C146" s="20" t="s">
        <v>254</v>
      </c>
      <c r="D146" s="19"/>
      <c r="E146" s="21"/>
      <c r="F146" s="71"/>
      <c r="G146" s="69"/>
      <c r="H146" s="71"/>
      <c r="I146" s="69"/>
      <c r="J146" s="69"/>
      <c r="K146" s="52"/>
      <c r="L146" s="22">
        <f>SUM(L127:L145)</f>
        <v>0</v>
      </c>
    </row>
    <row r="147" spans="6:11" ht="12" thickTop="1">
      <c r="F147" s="70"/>
      <c r="G147" s="68"/>
      <c r="H147" s="70"/>
      <c r="I147" s="68"/>
      <c r="J147" s="68"/>
      <c r="K147" s="50"/>
    </row>
    <row r="148" spans="2:11" ht="33.75">
      <c r="B148" s="7" t="s">
        <v>255</v>
      </c>
      <c r="C148" s="8" t="s">
        <v>256</v>
      </c>
      <c r="F148" s="70"/>
      <c r="G148" s="68"/>
      <c r="H148" s="70"/>
      <c r="I148" s="68"/>
      <c r="J148" s="68"/>
      <c r="K148" s="50"/>
    </row>
    <row r="149" spans="2:11" ht="11.25">
      <c r="B149" s="7" t="s">
        <v>257</v>
      </c>
      <c r="C149" s="8" t="s">
        <v>258</v>
      </c>
      <c r="F149" s="70"/>
      <c r="G149" s="68"/>
      <c r="H149" s="70"/>
      <c r="I149" s="68"/>
      <c r="J149" s="68"/>
      <c r="K149" s="50"/>
    </row>
    <row r="150" spans="2:11" ht="22.5">
      <c r="B150" s="7" t="s">
        <v>259</v>
      </c>
      <c r="C150" s="8" t="s">
        <v>260</v>
      </c>
      <c r="F150" s="70"/>
      <c r="G150" s="68"/>
      <c r="H150" s="70"/>
      <c r="I150" s="68"/>
      <c r="J150" s="68"/>
      <c r="K150" s="50"/>
    </row>
    <row r="151" spans="2:11" ht="11.25">
      <c r="B151" s="7" t="s">
        <v>261</v>
      </c>
      <c r="C151" s="8" t="s">
        <v>262</v>
      </c>
      <c r="F151" s="70"/>
      <c r="G151" s="68"/>
      <c r="H151" s="70"/>
      <c r="I151" s="68"/>
      <c r="J151" s="68"/>
      <c r="K151" s="50"/>
    </row>
    <row r="152" spans="1:12" ht="11.25">
      <c r="A152" s="9">
        <v>39</v>
      </c>
      <c r="B152" s="10" t="s">
        <v>263</v>
      </c>
      <c r="C152" s="11" t="s">
        <v>264</v>
      </c>
      <c r="D152" s="10" t="s">
        <v>243</v>
      </c>
      <c r="E152" s="12">
        <v>8</v>
      </c>
      <c r="F152" s="74"/>
      <c r="G152" s="67">
        <f>ROUND(E152*F152,2)</f>
        <v>0</v>
      </c>
      <c r="H152" s="74"/>
      <c r="I152" s="67">
        <f>ROUND(E152*H152,2)</f>
        <v>0</v>
      </c>
      <c r="J152" s="67">
        <f>F152+H152</f>
        <v>0</v>
      </c>
      <c r="K152" s="51"/>
      <c r="L152" s="13">
        <f>G152+I152</f>
        <v>0</v>
      </c>
    </row>
    <row r="153" spans="2:11" ht="11.25">
      <c r="B153" s="7" t="s">
        <v>265</v>
      </c>
      <c r="C153" s="8" t="s">
        <v>266</v>
      </c>
      <c r="F153" s="70"/>
      <c r="G153" s="68"/>
      <c r="H153" s="70"/>
      <c r="I153" s="68"/>
      <c r="J153" s="68"/>
      <c r="K153" s="50"/>
    </row>
    <row r="154" spans="2:11" ht="11.25">
      <c r="B154" s="7" t="s">
        <v>267</v>
      </c>
      <c r="C154" s="8" t="s">
        <v>268</v>
      </c>
      <c r="F154" s="70"/>
      <c r="G154" s="68"/>
      <c r="H154" s="70"/>
      <c r="I154" s="68"/>
      <c r="J154" s="68"/>
      <c r="K154" s="50"/>
    </row>
    <row r="155" spans="1:12" ht="11.25">
      <c r="A155" s="9">
        <v>40</v>
      </c>
      <c r="B155" s="10" t="s">
        <v>269</v>
      </c>
      <c r="C155" s="11" t="s">
        <v>270</v>
      </c>
      <c r="D155" s="10" t="s">
        <v>243</v>
      </c>
      <c r="E155" s="12">
        <v>8</v>
      </c>
      <c r="F155" s="74"/>
      <c r="G155" s="67">
        <f>ROUND(E155*F155,2)</f>
        <v>0</v>
      </c>
      <c r="H155" s="74"/>
      <c r="I155" s="67">
        <f>ROUND(E155*H155,2)</f>
        <v>0</v>
      </c>
      <c r="J155" s="67">
        <f>F155+H155</f>
        <v>0</v>
      </c>
      <c r="K155" s="51"/>
      <c r="L155" s="13">
        <f>G155+I155</f>
        <v>0</v>
      </c>
    </row>
    <row r="156" spans="1:12" ht="12" thickBot="1">
      <c r="A156" s="18"/>
      <c r="B156" s="19"/>
      <c r="C156" s="20" t="s">
        <v>271</v>
      </c>
      <c r="D156" s="19"/>
      <c r="E156" s="21"/>
      <c r="F156" s="71"/>
      <c r="G156" s="69"/>
      <c r="H156" s="71"/>
      <c r="I156" s="69"/>
      <c r="J156" s="69"/>
      <c r="K156" s="52"/>
      <c r="L156" s="22">
        <f>SUM(L148:L155)</f>
        <v>0</v>
      </c>
    </row>
    <row r="157" spans="6:11" ht="12" thickTop="1">
      <c r="F157" s="70"/>
      <c r="G157" s="68"/>
      <c r="H157" s="70"/>
      <c r="I157" s="68"/>
      <c r="J157" s="68"/>
      <c r="K157" s="50"/>
    </row>
    <row r="158" spans="2:11" ht="11.25">
      <c r="B158" s="7" t="s">
        <v>272</v>
      </c>
      <c r="C158" s="8" t="s">
        <v>273</v>
      </c>
      <c r="F158" s="70"/>
      <c r="G158" s="68"/>
      <c r="H158" s="70"/>
      <c r="I158" s="68"/>
      <c r="J158" s="68"/>
      <c r="K158" s="50"/>
    </row>
    <row r="159" spans="2:11" ht="11.25">
      <c r="B159" s="7" t="s">
        <v>274</v>
      </c>
      <c r="C159" s="8" t="s">
        <v>275</v>
      </c>
      <c r="F159" s="70"/>
      <c r="G159" s="68"/>
      <c r="H159" s="70"/>
      <c r="I159" s="68"/>
      <c r="J159" s="68"/>
      <c r="K159" s="50"/>
    </row>
    <row r="160" spans="2:11" ht="11.25">
      <c r="B160" s="7" t="s">
        <v>276</v>
      </c>
      <c r="C160" s="8" t="s">
        <v>277</v>
      </c>
      <c r="F160" s="70"/>
      <c r="G160" s="68"/>
      <c r="H160" s="70"/>
      <c r="I160" s="68"/>
      <c r="J160" s="68"/>
      <c r="K160" s="50"/>
    </row>
    <row r="161" spans="2:11" ht="22.5">
      <c r="B161" s="7" t="s">
        <v>278</v>
      </c>
      <c r="C161" s="8" t="s">
        <v>279</v>
      </c>
      <c r="F161" s="70"/>
      <c r="G161" s="68"/>
      <c r="H161" s="70"/>
      <c r="I161" s="68"/>
      <c r="J161" s="68"/>
      <c r="K161" s="50"/>
    </row>
    <row r="162" spans="1:12" ht="11.25">
      <c r="A162" s="9">
        <v>41</v>
      </c>
      <c r="B162" s="10" t="s">
        <v>280</v>
      </c>
      <c r="C162" s="11" t="s">
        <v>281</v>
      </c>
      <c r="D162" s="10" t="s">
        <v>66</v>
      </c>
      <c r="E162" s="12">
        <v>280</v>
      </c>
      <c r="F162" s="74"/>
      <c r="G162" s="67">
        <f>ROUND(E162*F162,2)</f>
        <v>0</v>
      </c>
      <c r="H162" s="74"/>
      <c r="I162" s="67">
        <f>ROUND(E162*H162,2)</f>
        <v>0</v>
      </c>
      <c r="J162" s="67">
        <f>F162+H162</f>
        <v>0</v>
      </c>
      <c r="K162" s="51"/>
      <c r="L162" s="13">
        <f>G162+I162</f>
        <v>0</v>
      </c>
    </row>
    <row r="163" spans="1:12" ht="11.25">
      <c r="A163" s="14">
        <v>42</v>
      </c>
      <c r="B163" s="15" t="s">
        <v>282</v>
      </c>
      <c r="C163" s="16" t="s">
        <v>283</v>
      </c>
      <c r="D163" s="15" t="s">
        <v>66</v>
      </c>
      <c r="E163" s="17">
        <v>280</v>
      </c>
      <c r="F163" s="74"/>
      <c r="G163" s="67">
        <f>ROUND(E163*F163,2)</f>
        <v>0</v>
      </c>
      <c r="H163" s="74"/>
      <c r="I163" s="67">
        <f>ROUND(E163*H163,2)</f>
        <v>0</v>
      </c>
      <c r="J163" s="67">
        <f>F163+H163</f>
        <v>0</v>
      </c>
      <c r="K163" s="51"/>
      <c r="L163" s="13">
        <f>G163+I163</f>
        <v>0</v>
      </c>
    </row>
    <row r="164" spans="2:11" ht="11.25">
      <c r="B164" s="7" t="s">
        <v>284</v>
      </c>
      <c r="C164" s="8" t="s">
        <v>285</v>
      </c>
      <c r="F164" s="70"/>
      <c r="G164" s="68"/>
      <c r="H164" s="70"/>
      <c r="I164" s="68"/>
      <c r="J164" s="68"/>
      <c r="K164" s="50"/>
    </row>
    <row r="165" spans="1:12" ht="22.5">
      <c r="A165" s="9">
        <v>43</v>
      </c>
      <c r="B165" s="10" t="s">
        <v>286</v>
      </c>
      <c r="C165" s="11" t="s">
        <v>287</v>
      </c>
      <c r="D165" s="10" t="s">
        <v>66</v>
      </c>
      <c r="E165" s="12">
        <v>3600</v>
      </c>
      <c r="F165" s="74"/>
      <c r="G165" s="67">
        <f>ROUND(E165*F165,2)</f>
        <v>0</v>
      </c>
      <c r="H165" s="74"/>
      <c r="I165" s="67">
        <f>ROUND(E165*H165,2)</f>
        <v>0</v>
      </c>
      <c r="J165" s="67">
        <f>F165+H165</f>
        <v>0</v>
      </c>
      <c r="K165" s="51"/>
      <c r="L165" s="13">
        <f>G165+I165</f>
        <v>0</v>
      </c>
    </row>
    <row r="166" spans="2:11" ht="22.5">
      <c r="B166" s="7" t="s">
        <v>288</v>
      </c>
      <c r="C166" s="8" t="s">
        <v>289</v>
      </c>
      <c r="F166" s="70"/>
      <c r="G166" s="68"/>
      <c r="H166" s="70"/>
      <c r="I166" s="68"/>
      <c r="J166" s="68"/>
      <c r="K166" s="50"/>
    </row>
    <row r="167" spans="2:11" ht="22.5">
      <c r="B167" s="7" t="s">
        <v>290</v>
      </c>
      <c r="C167" s="8" t="s">
        <v>291</v>
      </c>
      <c r="F167" s="70"/>
      <c r="G167" s="68"/>
      <c r="H167" s="70"/>
      <c r="I167" s="68"/>
      <c r="J167" s="68"/>
      <c r="K167" s="50"/>
    </row>
    <row r="168" spans="1:12" ht="11.25">
      <c r="A168" s="9">
        <v>44</v>
      </c>
      <c r="B168" s="10" t="s">
        <v>292</v>
      </c>
      <c r="C168" s="11" t="s">
        <v>293</v>
      </c>
      <c r="D168" s="10" t="s">
        <v>66</v>
      </c>
      <c r="E168" s="12">
        <v>9450</v>
      </c>
      <c r="F168" s="74"/>
      <c r="G168" s="67">
        <f>ROUND(E168*F168,2)</f>
        <v>0</v>
      </c>
      <c r="H168" s="74"/>
      <c r="I168" s="67">
        <f>ROUND(E168*H168,2)</f>
        <v>0</v>
      </c>
      <c r="J168" s="67">
        <f>F168+H168</f>
        <v>0</v>
      </c>
      <c r="K168" s="51"/>
      <c r="L168" s="13">
        <f>G168+I168</f>
        <v>0</v>
      </c>
    </row>
    <row r="169" spans="1:12" ht="11.25">
      <c r="A169" s="14">
        <v>45</v>
      </c>
      <c r="B169" s="15" t="s">
        <v>294</v>
      </c>
      <c r="C169" s="16" t="s">
        <v>295</v>
      </c>
      <c r="D169" s="15" t="s">
        <v>138</v>
      </c>
      <c r="E169" s="17">
        <v>15</v>
      </c>
      <c r="F169" s="74"/>
      <c r="G169" s="67">
        <f>ROUND(E169*F169,2)</f>
        <v>0</v>
      </c>
      <c r="H169" s="74"/>
      <c r="I169" s="67">
        <f>ROUND(E169*H169,2)</f>
        <v>0</v>
      </c>
      <c r="J169" s="67">
        <f>F169+H169</f>
        <v>0</v>
      </c>
      <c r="K169" s="51"/>
      <c r="L169" s="13">
        <f>G169+I169</f>
        <v>0</v>
      </c>
    </row>
    <row r="170" spans="2:11" ht="22.5">
      <c r="B170" s="7" t="s">
        <v>296</v>
      </c>
      <c r="C170" s="8" t="s">
        <v>297</v>
      </c>
      <c r="F170" s="70"/>
      <c r="G170" s="68"/>
      <c r="H170" s="70"/>
      <c r="I170" s="68"/>
      <c r="J170" s="68"/>
      <c r="K170" s="50"/>
    </row>
    <row r="171" spans="1:12" ht="11.25">
      <c r="A171" s="9">
        <v>46</v>
      </c>
      <c r="B171" s="10" t="s">
        <v>298</v>
      </c>
      <c r="C171" s="11" t="s">
        <v>299</v>
      </c>
      <c r="D171" s="10" t="s">
        <v>66</v>
      </c>
      <c r="E171" s="12">
        <v>3550</v>
      </c>
      <c r="F171" s="74"/>
      <c r="G171" s="67">
        <f>ROUND(E171*F171,2)</f>
        <v>0</v>
      </c>
      <c r="H171" s="74"/>
      <c r="I171" s="67">
        <f>ROUND(E171*H171,2)</f>
        <v>0</v>
      </c>
      <c r="J171" s="67">
        <f>F171+H171</f>
        <v>0</v>
      </c>
      <c r="K171" s="51"/>
      <c r="L171" s="13">
        <f>G171+I171</f>
        <v>0</v>
      </c>
    </row>
    <row r="172" spans="1:12" ht="12" thickBot="1">
      <c r="A172" s="18"/>
      <c r="B172" s="19"/>
      <c r="C172" s="20" t="s">
        <v>300</v>
      </c>
      <c r="D172" s="19"/>
      <c r="E172" s="21"/>
      <c r="F172" s="71"/>
      <c r="G172" s="69"/>
      <c r="H172" s="71"/>
      <c r="I172" s="69"/>
      <c r="J172" s="69"/>
      <c r="K172" s="52"/>
      <c r="L172" s="22">
        <f>SUM(L158:L171)</f>
        <v>0</v>
      </c>
    </row>
    <row r="173" spans="6:11" ht="12" thickTop="1">
      <c r="F173" s="70"/>
      <c r="G173" s="68"/>
      <c r="H173" s="70"/>
      <c r="I173" s="68"/>
      <c r="J173" s="68"/>
      <c r="K173" s="50"/>
    </row>
    <row r="174" spans="2:11" ht="22.5">
      <c r="B174" s="7" t="s">
        <v>301</v>
      </c>
      <c r="C174" s="8" t="s">
        <v>302</v>
      </c>
      <c r="F174" s="70"/>
      <c r="G174" s="68"/>
      <c r="H174" s="70"/>
      <c r="I174" s="68"/>
      <c r="J174" s="68"/>
      <c r="K174" s="50"/>
    </row>
    <row r="175" spans="2:11" ht="11.25">
      <c r="B175" s="7" t="s">
        <v>303</v>
      </c>
      <c r="C175" s="8" t="s">
        <v>304</v>
      </c>
      <c r="F175" s="70"/>
      <c r="G175" s="68"/>
      <c r="H175" s="70"/>
      <c r="I175" s="68"/>
      <c r="J175" s="68"/>
      <c r="K175" s="50"/>
    </row>
    <row r="176" spans="2:11" ht="22.5">
      <c r="B176" s="7" t="s">
        <v>305</v>
      </c>
      <c r="C176" s="8" t="s">
        <v>306</v>
      </c>
      <c r="F176" s="70"/>
      <c r="G176" s="68"/>
      <c r="H176" s="70"/>
      <c r="I176" s="68"/>
      <c r="J176" s="68"/>
      <c r="K176" s="50"/>
    </row>
    <row r="177" spans="2:11" ht="11.25">
      <c r="B177" s="7" t="s">
        <v>307</v>
      </c>
      <c r="C177" s="8" t="s">
        <v>308</v>
      </c>
      <c r="F177" s="70"/>
      <c r="G177" s="68"/>
      <c r="H177" s="70"/>
      <c r="I177" s="68"/>
      <c r="J177" s="68"/>
      <c r="K177" s="50"/>
    </row>
    <row r="178" spans="1:12" ht="11.25">
      <c r="A178" s="9">
        <v>47</v>
      </c>
      <c r="B178" s="10" t="s">
        <v>309</v>
      </c>
      <c r="C178" s="11" t="s">
        <v>310</v>
      </c>
      <c r="D178" s="10" t="s">
        <v>78</v>
      </c>
      <c r="E178" s="12">
        <v>140</v>
      </c>
      <c r="F178" s="74"/>
      <c r="G178" s="67">
        <f>ROUND(E178*F178,2)</f>
        <v>0</v>
      </c>
      <c r="H178" s="74"/>
      <c r="I178" s="67">
        <f>ROUND(E178*H178,2)</f>
        <v>0</v>
      </c>
      <c r="J178" s="67">
        <f>F178+H178</f>
        <v>0</v>
      </c>
      <c r="K178" s="51"/>
      <c r="L178" s="13">
        <f>G178+I178</f>
        <v>0</v>
      </c>
    </row>
    <row r="179" spans="2:11" ht="11.25">
      <c r="B179" s="7" t="s">
        <v>311</v>
      </c>
      <c r="C179" s="8" t="s">
        <v>312</v>
      </c>
      <c r="F179" s="70"/>
      <c r="G179" s="68"/>
      <c r="H179" s="70"/>
      <c r="I179" s="68"/>
      <c r="J179" s="68"/>
      <c r="K179" s="50"/>
    </row>
    <row r="180" spans="2:11" ht="22.5">
      <c r="B180" s="7" t="s">
        <v>434</v>
      </c>
      <c r="C180" s="8" t="s">
        <v>433</v>
      </c>
      <c r="F180" s="70"/>
      <c r="G180" s="68"/>
      <c r="H180" s="70"/>
      <c r="I180" s="68"/>
      <c r="J180" s="68"/>
      <c r="K180" s="50"/>
    </row>
    <row r="181" spans="1:12" ht="22.5">
      <c r="A181" s="9"/>
      <c r="B181" s="10" t="s">
        <v>435</v>
      </c>
      <c r="C181" s="11" t="s">
        <v>436</v>
      </c>
      <c r="D181" s="10" t="s">
        <v>78</v>
      </c>
      <c r="E181" s="12">
        <v>95</v>
      </c>
      <c r="F181" s="74"/>
      <c r="G181" s="67">
        <f>ROUND(E181*F181,2)</f>
        <v>0</v>
      </c>
      <c r="H181" s="74"/>
      <c r="I181" s="67">
        <f>ROUND(E181*H181,2)</f>
        <v>0</v>
      </c>
      <c r="J181" s="67">
        <f>F181+H181</f>
        <v>0</v>
      </c>
      <c r="K181" s="51"/>
      <c r="L181" s="13">
        <f>G181+I181</f>
        <v>0</v>
      </c>
    </row>
    <row r="182" spans="2:11" ht="11.25">
      <c r="B182" s="7" t="s">
        <v>313</v>
      </c>
      <c r="C182" s="8" t="s">
        <v>314</v>
      </c>
      <c r="F182" s="70"/>
      <c r="G182" s="68"/>
      <c r="H182" s="70"/>
      <c r="I182" s="68"/>
      <c r="J182" s="68"/>
      <c r="K182" s="50"/>
    </row>
    <row r="183" spans="2:11" ht="11.25">
      <c r="B183" s="7" t="s">
        <v>315</v>
      </c>
      <c r="C183" s="8" t="s">
        <v>316</v>
      </c>
      <c r="F183" s="70"/>
      <c r="G183" s="68"/>
      <c r="H183" s="70"/>
      <c r="I183" s="68"/>
      <c r="J183" s="68"/>
      <c r="K183" s="50"/>
    </row>
    <row r="184" spans="1:12" ht="11.25">
      <c r="A184" s="9">
        <v>49</v>
      </c>
      <c r="B184" s="10" t="s">
        <v>317</v>
      </c>
      <c r="C184" s="11" t="s">
        <v>318</v>
      </c>
      <c r="D184" s="10" t="s">
        <v>20</v>
      </c>
      <c r="E184" s="12">
        <v>10217.15</v>
      </c>
      <c r="F184" s="74"/>
      <c r="G184" s="67">
        <f>ROUND(E184*F184,2)</f>
        <v>0</v>
      </c>
      <c r="H184" s="74"/>
      <c r="I184" s="67">
        <f>ROUND(E184*H184,2)</f>
        <v>0</v>
      </c>
      <c r="J184" s="67">
        <f>F184+H184</f>
        <v>0</v>
      </c>
      <c r="K184" s="51"/>
      <c r="L184" s="13">
        <f>G184+I184</f>
        <v>0</v>
      </c>
    </row>
    <row r="185" spans="2:11" ht="33.75">
      <c r="B185" s="7" t="s">
        <v>319</v>
      </c>
      <c r="C185" s="8" t="s">
        <v>320</v>
      </c>
      <c r="F185" s="70"/>
      <c r="G185" s="68"/>
      <c r="H185" s="70"/>
      <c r="I185" s="68"/>
      <c r="J185" s="68"/>
      <c r="K185" s="50"/>
    </row>
    <row r="186" spans="2:11" ht="11.25">
      <c r="B186" s="7" t="s">
        <v>321</v>
      </c>
      <c r="C186" s="8" t="s">
        <v>322</v>
      </c>
      <c r="F186" s="70"/>
      <c r="G186" s="68"/>
      <c r="H186" s="70"/>
      <c r="I186" s="68"/>
      <c r="J186" s="68"/>
      <c r="K186" s="50"/>
    </row>
    <row r="187" spans="1:12" ht="22.5">
      <c r="A187" s="9">
        <v>50</v>
      </c>
      <c r="B187" s="10" t="s">
        <v>323</v>
      </c>
      <c r="C187" s="11" t="s">
        <v>324</v>
      </c>
      <c r="D187" s="10" t="s">
        <v>66</v>
      </c>
      <c r="E187" s="12">
        <v>9300</v>
      </c>
      <c r="F187" s="74"/>
      <c r="G187" s="67">
        <f>ROUND(E187*F187,2)</f>
        <v>0</v>
      </c>
      <c r="H187" s="74"/>
      <c r="I187" s="67">
        <f>ROUND(E187*H187,2)</f>
        <v>0</v>
      </c>
      <c r="J187" s="67">
        <f>F187+H187</f>
        <v>0</v>
      </c>
      <c r="K187" s="51"/>
      <c r="L187" s="13">
        <f>G187+I187</f>
        <v>0</v>
      </c>
    </row>
    <row r="188" spans="2:11" ht="22.5">
      <c r="B188" s="7" t="s">
        <v>325</v>
      </c>
      <c r="C188" s="8" t="s">
        <v>326</v>
      </c>
      <c r="F188" s="70"/>
      <c r="G188" s="68"/>
      <c r="H188" s="70"/>
      <c r="I188" s="68"/>
      <c r="J188" s="68"/>
      <c r="K188" s="50"/>
    </row>
    <row r="189" spans="2:11" ht="22.5">
      <c r="B189" s="7" t="s">
        <v>327</v>
      </c>
      <c r="C189" s="8" t="s">
        <v>328</v>
      </c>
      <c r="F189" s="70"/>
      <c r="G189" s="68"/>
      <c r="H189" s="70"/>
      <c r="I189" s="68"/>
      <c r="J189" s="68"/>
      <c r="K189" s="50"/>
    </row>
    <row r="190" spans="1:12" ht="11.25">
      <c r="A190" s="9">
        <v>51</v>
      </c>
      <c r="B190" s="10" t="s">
        <v>329</v>
      </c>
      <c r="C190" s="11" t="s">
        <v>330</v>
      </c>
      <c r="D190" s="10" t="s">
        <v>66</v>
      </c>
      <c r="E190" s="12">
        <v>235</v>
      </c>
      <c r="F190" s="74"/>
      <c r="G190" s="67">
        <f>ROUND(E190*F190,2)</f>
        <v>0</v>
      </c>
      <c r="H190" s="74"/>
      <c r="I190" s="67">
        <f>ROUND(E190*H190,2)</f>
        <v>0</v>
      </c>
      <c r="J190" s="67">
        <f>F190+H190</f>
        <v>0</v>
      </c>
      <c r="K190" s="51"/>
      <c r="L190" s="13">
        <f>G190+I190</f>
        <v>0</v>
      </c>
    </row>
    <row r="191" spans="2:11" ht="11.25">
      <c r="B191" s="7" t="s">
        <v>331</v>
      </c>
      <c r="C191" s="8" t="s">
        <v>332</v>
      </c>
      <c r="F191" s="70"/>
      <c r="G191" s="68"/>
      <c r="H191" s="70"/>
      <c r="I191" s="68"/>
      <c r="J191" s="68"/>
      <c r="K191" s="50"/>
    </row>
    <row r="192" spans="2:11" ht="11.25">
      <c r="B192" s="8" t="s">
        <v>437</v>
      </c>
      <c r="C192" s="8" t="s">
        <v>438</v>
      </c>
      <c r="F192" s="70"/>
      <c r="G192" s="68"/>
      <c r="H192" s="70"/>
      <c r="I192" s="68"/>
      <c r="J192" s="68"/>
      <c r="K192" s="50"/>
    </row>
    <row r="193" spans="2:11" ht="11.25">
      <c r="B193" s="8" t="s">
        <v>439</v>
      </c>
      <c r="C193" s="8" t="s">
        <v>442</v>
      </c>
      <c r="F193" s="70"/>
      <c r="G193" s="68"/>
      <c r="H193" s="70"/>
      <c r="I193" s="68"/>
      <c r="J193" s="68"/>
      <c r="K193" s="50"/>
    </row>
    <row r="194" spans="1:12" ht="22.5">
      <c r="A194" s="9">
        <v>52</v>
      </c>
      <c r="B194" s="11" t="s">
        <v>440</v>
      </c>
      <c r="C194" s="11" t="s">
        <v>441</v>
      </c>
      <c r="D194" s="10" t="s">
        <v>66</v>
      </c>
      <c r="E194" s="12">
        <f>145.75/1.1</f>
        <v>132.5</v>
      </c>
      <c r="F194" s="74"/>
      <c r="G194" s="67">
        <f>ROUND(E194*F194,2)</f>
        <v>0</v>
      </c>
      <c r="H194" s="74"/>
      <c r="I194" s="67">
        <f>ROUND(E194*H194,2)</f>
        <v>0</v>
      </c>
      <c r="J194" s="67">
        <f>F194+H194</f>
        <v>0</v>
      </c>
      <c r="K194" s="51"/>
      <c r="L194" s="13">
        <f>G194+I194</f>
        <v>0</v>
      </c>
    </row>
    <row r="195" spans="2:11" ht="33.75">
      <c r="B195" s="7" t="s">
        <v>333</v>
      </c>
      <c r="C195" s="8" t="s">
        <v>334</v>
      </c>
      <c r="F195" s="70"/>
      <c r="G195" s="68"/>
      <c r="H195" s="70"/>
      <c r="I195" s="68"/>
      <c r="J195" s="68"/>
      <c r="K195" s="50"/>
    </row>
    <row r="196" spans="2:11" ht="11.25">
      <c r="B196" s="7" t="s">
        <v>335</v>
      </c>
      <c r="C196" s="8" t="s">
        <v>336</v>
      </c>
      <c r="F196" s="70"/>
      <c r="G196" s="68"/>
      <c r="H196" s="70"/>
      <c r="I196" s="68"/>
      <c r="J196" s="68"/>
      <c r="K196" s="50"/>
    </row>
    <row r="197" spans="2:11" ht="11.25">
      <c r="B197" s="7" t="s">
        <v>337</v>
      </c>
      <c r="C197" s="8" t="s">
        <v>338</v>
      </c>
      <c r="F197" s="70"/>
      <c r="G197" s="68"/>
      <c r="H197" s="70"/>
      <c r="I197" s="68"/>
      <c r="J197" s="68"/>
      <c r="K197" s="50"/>
    </row>
    <row r="198" spans="1:12" ht="11.25">
      <c r="A198" s="9">
        <v>53</v>
      </c>
      <c r="B198" s="10" t="s">
        <v>339</v>
      </c>
      <c r="C198" s="11" t="s">
        <v>340</v>
      </c>
      <c r="D198" s="10" t="s">
        <v>78</v>
      </c>
      <c r="E198" s="12">
        <v>563.25</v>
      </c>
      <c r="F198" s="74"/>
      <c r="G198" s="67">
        <f>ROUND(E198*F198,2)</f>
        <v>0</v>
      </c>
      <c r="H198" s="74"/>
      <c r="I198" s="67">
        <f>ROUND(E198*H198,2)</f>
        <v>0</v>
      </c>
      <c r="J198" s="67">
        <f>F198+H198</f>
        <v>0</v>
      </c>
      <c r="K198" s="51"/>
      <c r="L198" s="13">
        <f>G198+I198</f>
        <v>0</v>
      </c>
    </row>
    <row r="199" spans="2:11" ht="11.25">
      <c r="B199" s="7" t="s">
        <v>341</v>
      </c>
      <c r="C199" s="8" t="s">
        <v>342</v>
      </c>
      <c r="F199" s="70"/>
      <c r="G199" s="68"/>
      <c r="H199" s="70"/>
      <c r="I199" s="68"/>
      <c r="J199" s="68"/>
      <c r="K199" s="50"/>
    </row>
    <row r="200" spans="2:11" ht="11.25">
      <c r="B200" s="7" t="s">
        <v>343</v>
      </c>
      <c r="C200" s="8" t="s">
        <v>344</v>
      </c>
      <c r="F200" s="70"/>
      <c r="G200" s="68"/>
      <c r="H200" s="70"/>
      <c r="I200" s="68"/>
      <c r="J200" s="68"/>
      <c r="K200" s="50"/>
    </row>
    <row r="201" spans="1:12" ht="11.25">
      <c r="A201" s="9">
        <v>54</v>
      </c>
      <c r="B201" s="10" t="s">
        <v>345</v>
      </c>
      <c r="C201" s="11" t="s">
        <v>346</v>
      </c>
      <c r="D201" s="10" t="s">
        <v>78</v>
      </c>
      <c r="E201" s="12">
        <v>563.25</v>
      </c>
      <c r="F201" s="74"/>
      <c r="G201" s="67">
        <f>ROUND(E201*F201,2)</f>
        <v>0</v>
      </c>
      <c r="H201" s="74"/>
      <c r="I201" s="67">
        <f>ROUND(E201*H201,2)</f>
        <v>0</v>
      </c>
      <c r="J201" s="67">
        <f>F201+H201</f>
        <v>0</v>
      </c>
      <c r="K201" s="51"/>
      <c r="L201" s="13">
        <f>G201+I201</f>
        <v>0</v>
      </c>
    </row>
    <row r="202" spans="2:11" ht="11.25">
      <c r="B202" s="7" t="s">
        <v>347</v>
      </c>
      <c r="C202" s="8" t="s">
        <v>348</v>
      </c>
      <c r="F202" s="70"/>
      <c r="G202" s="68"/>
      <c r="H202" s="70"/>
      <c r="I202" s="68"/>
      <c r="J202" s="68"/>
      <c r="K202" s="50"/>
    </row>
    <row r="203" spans="1:12" ht="11.25">
      <c r="A203" s="9">
        <v>55</v>
      </c>
      <c r="B203" s="10" t="s">
        <v>349</v>
      </c>
      <c r="C203" s="11" t="s">
        <v>350</v>
      </c>
      <c r="D203" s="10" t="s">
        <v>78</v>
      </c>
      <c r="E203" s="12">
        <v>960</v>
      </c>
      <c r="F203" s="74"/>
      <c r="G203" s="67">
        <f>ROUND(E203*F203,2)</f>
        <v>0</v>
      </c>
      <c r="H203" s="74"/>
      <c r="I203" s="67">
        <f>ROUND(E203*H203,2)</f>
        <v>0</v>
      </c>
      <c r="J203" s="67">
        <f>F203+H203</f>
        <v>0</v>
      </c>
      <c r="K203" s="51"/>
      <c r="L203" s="13">
        <f>G203+I203</f>
        <v>0</v>
      </c>
    </row>
    <row r="204" spans="1:12" ht="12" thickBot="1">
      <c r="A204" s="18"/>
      <c r="B204" s="19"/>
      <c r="C204" s="20" t="s">
        <v>351</v>
      </c>
      <c r="D204" s="19"/>
      <c r="E204" s="21"/>
      <c r="F204" s="21"/>
      <c r="G204" s="22"/>
      <c r="H204" s="22"/>
      <c r="I204" s="22"/>
      <c r="J204" s="22"/>
      <c r="K204" s="52"/>
      <c r="L204" s="22">
        <f>SUM(L174:L203)</f>
        <v>0</v>
      </c>
    </row>
    <row r="205" spans="3:12" s="28" customFormat="1" ht="24" customHeight="1" thickTop="1">
      <c r="C205" s="85" t="s">
        <v>427</v>
      </c>
      <c r="D205" s="86"/>
      <c r="E205" s="86"/>
      <c r="F205" s="86"/>
      <c r="G205" s="107"/>
      <c r="H205" s="36"/>
      <c r="I205" s="36"/>
      <c r="J205" s="36"/>
      <c r="K205" s="36"/>
      <c r="L205" s="37">
        <f>L204+L172+L156+L146+L125+L118+L97+L90+L51+L44+L35</f>
        <v>0</v>
      </c>
    </row>
    <row r="207" spans="1:12" ht="45">
      <c r="A207" s="43" t="s">
        <v>16</v>
      </c>
      <c r="B207" s="44" t="s">
        <v>17</v>
      </c>
      <c r="C207" s="45" t="s">
        <v>18</v>
      </c>
      <c r="D207" s="44" t="s">
        <v>19</v>
      </c>
      <c r="E207" s="60" t="s">
        <v>444</v>
      </c>
      <c r="F207" s="61"/>
      <c r="G207" s="41"/>
      <c r="H207" s="41"/>
      <c r="I207" s="42"/>
      <c r="J207" s="42"/>
      <c r="K207" s="42" t="s">
        <v>12</v>
      </c>
      <c r="L207" s="47" t="s">
        <v>14</v>
      </c>
    </row>
    <row r="208" spans="2:3" ht="11.25">
      <c r="B208" s="7" t="s">
        <v>352</v>
      </c>
      <c r="C208" s="8" t="s">
        <v>353</v>
      </c>
    </row>
    <row r="209" spans="2:12" ht="11.25">
      <c r="B209" s="7" t="s">
        <v>354</v>
      </c>
      <c r="C209" s="8" t="s">
        <v>355</v>
      </c>
      <c r="E209" s="53"/>
      <c r="F209" s="53"/>
      <c r="G209" s="50"/>
      <c r="H209" s="50"/>
      <c r="I209" s="50"/>
      <c r="J209" s="50"/>
      <c r="K209" s="50"/>
      <c r="L209" s="50"/>
    </row>
    <row r="210" spans="2:12" ht="11.25">
      <c r="B210" s="7" t="s">
        <v>356</v>
      </c>
      <c r="C210" s="8" t="s">
        <v>357</v>
      </c>
      <c r="E210" s="53"/>
      <c r="F210" s="53"/>
      <c r="G210" s="54"/>
      <c r="H210" s="50"/>
      <c r="I210" s="50"/>
      <c r="J210" s="50"/>
      <c r="K210" s="50"/>
      <c r="L210" s="50"/>
    </row>
    <row r="211" spans="1:12" ht="11.25">
      <c r="A211" s="9">
        <v>56</v>
      </c>
      <c r="B211" s="10" t="s">
        <v>358</v>
      </c>
      <c r="C211" s="11" t="s">
        <v>359</v>
      </c>
      <c r="D211" s="10" t="s">
        <v>59</v>
      </c>
      <c r="E211" s="55">
        <v>1</v>
      </c>
      <c r="F211" s="55"/>
      <c r="G211" s="56"/>
      <c r="H211" s="51"/>
      <c r="I211" s="51"/>
      <c r="J211" s="51"/>
      <c r="K211" s="51">
        <v>800</v>
      </c>
      <c r="L211" s="51">
        <f>E211*K211</f>
        <v>800</v>
      </c>
    </row>
    <row r="212" spans="2:12" ht="11.25">
      <c r="B212" s="7" t="s">
        <v>360</v>
      </c>
      <c r="C212" s="8" t="s">
        <v>361</v>
      </c>
      <c r="E212" s="53"/>
      <c r="F212" s="53"/>
      <c r="G212" s="50"/>
      <c r="H212" s="50"/>
      <c r="I212" s="50"/>
      <c r="J212" s="50"/>
      <c r="K212" s="50"/>
      <c r="L212" s="50"/>
    </row>
    <row r="213" spans="1:12" ht="22.5">
      <c r="A213" s="9">
        <v>57</v>
      </c>
      <c r="B213" s="10" t="s">
        <v>362</v>
      </c>
      <c r="C213" s="11" t="s">
        <v>363</v>
      </c>
      <c r="D213" s="10" t="s">
        <v>59</v>
      </c>
      <c r="E213" s="55">
        <v>1</v>
      </c>
      <c r="F213" s="55"/>
      <c r="G213" s="56"/>
      <c r="H213" s="51"/>
      <c r="I213" s="51"/>
      <c r="J213" s="51"/>
      <c r="K213" s="51">
        <v>800</v>
      </c>
      <c r="L213" s="51">
        <f>E213*K213</f>
        <v>800</v>
      </c>
    </row>
    <row r="214" spans="2:12" ht="22.5">
      <c r="B214" s="7" t="s">
        <v>364</v>
      </c>
      <c r="C214" s="8" t="s">
        <v>365</v>
      </c>
      <c r="E214" s="53"/>
      <c r="F214" s="53"/>
      <c r="G214" s="50"/>
      <c r="H214" s="50"/>
      <c r="I214" s="50"/>
      <c r="J214" s="50"/>
      <c r="K214" s="50"/>
      <c r="L214" s="50"/>
    </row>
    <row r="215" spans="1:12" ht="22.5">
      <c r="A215" s="9">
        <v>58</v>
      </c>
      <c r="B215" s="10" t="s">
        <v>366</v>
      </c>
      <c r="C215" s="11" t="s">
        <v>367</v>
      </c>
      <c r="D215" s="10" t="s">
        <v>59</v>
      </c>
      <c r="E215" s="55">
        <v>1</v>
      </c>
      <c r="F215" s="55"/>
      <c r="G215" s="56"/>
      <c r="H215" s="51"/>
      <c r="I215" s="51"/>
      <c r="J215" s="51"/>
      <c r="K215" s="51">
        <v>420</v>
      </c>
      <c r="L215" s="51">
        <f>E215*K215</f>
        <v>420</v>
      </c>
    </row>
    <row r="216" spans="2:12" ht="11.25">
      <c r="B216" s="7" t="s">
        <v>368</v>
      </c>
      <c r="C216" s="8" t="s">
        <v>369</v>
      </c>
      <c r="E216" s="53"/>
      <c r="F216" s="53"/>
      <c r="G216" s="50"/>
      <c r="H216" s="50"/>
      <c r="I216" s="50"/>
      <c r="J216" s="50"/>
      <c r="K216" s="50"/>
      <c r="L216" s="50"/>
    </row>
    <row r="217" spans="2:12" ht="11.25">
      <c r="B217" s="7" t="s">
        <v>370</v>
      </c>
      <c r="C217" s="8" t="s">
        <v>371</v>
      </c>
      <c r="E217" s="53"/>
      <c r="F217" s="53"/>
      <c r="G217" s="50"/>
      <c r="H217" s="50"/>
      <c r="I217" s="50"/>
      <c r="J217" s="50"/>
      <c r="K217" s="50"/>
      <c r="L217" s="50"/>
    </row>
    <row r="218" spans="2:12" ht="22.5">
      <c r="B218" s="7" t="s">
        <v>372</v>
      </c>
      <c r="C218" s="8" t="s">
        <v>373</v>
      </c>
      <c r="E218" s="53"/>
      <c r="F218" s="53"/>
      <c r="G218" s="50"/>
      <c r="H218" s="50"/>
      <c r="I218" s="50"/>
      <c r="J218" s="50"/>
      <c r="K218" s="50"/>
      <c r="L218" s="50"/>
    </row>
    <row r="219" spans="1:12" ht="11.25">
      <c r="A219" s="9">
        <v>59</v>
      </c>
      <c r="B219" s="10" t="s">
        <v>374</v>
      </c>
      <c r="C219" s="11" t="s">
        <v>375</v>
      </c>
      <c r="D219" s="10" t="s">
        <v>59</v>
      </c>
      <c r="E219" s="55">
        <v>1</v>
      </c>
      <c r="F219" s="55"/>
      <c r="G219" s="56"/>
      <c r="H219" s="51"/>
      <c r="I219" s="51"/>
      <c r="J219" s="51"/>
      <c r="K219" s="51">
        <v>2200</v>
      </c>
      <c r="L219" s="51">
        <f>E219*K219</f>
        <v>2200</v>
      </c>
    </row>
    <row r="220" spans="1:12" ht="22.5">
      <c r="A220" s="14">
        <v>60</v>
      </c>
      <c r="B220" s="15" t="s">
        <v>376</v>
      </c>
      <c r="C220" s="16" t="s">
        <v>377</v>
      </c>
      <c r="D220" s="15" t="s">
        <v>59</v>
      </c>
      <c r="E220" s="57">
        <v>1</v>
      </c>
      <c r="F220" s="57"/>
      <c r="G220" s="58"/>
      <c r="H220" s="59"/>
      <c r="I220" s="59"/>
      <c r="J220" s="59"/>
      <c r="K220" s="59">
        <v>400</v>
      </c>
      <c r="L220" s="59">
        <f>E220*K220</f>
        <v>400</v>
      </c>
    </row>
    <row r="221" spans="2:12" ht="11.25">
      <c r="B221" s="7" t="s">
        <v>378</v>
      </c>
      <c r="C221" s="8" t="s">
        <v>379</v>
      </c>
      <c r="E221" s="53"/>
      <c r="F221" s="53"/>
      <c r="G221" s="50"/>
      <c r="H221" s="50"/>
      <c r="I221" s="50"/>
      <c r="J221" s="50"/>
      <c r="K221" s="50"/>
      <c r="L221" s="50"/>
    </row>
    <row r="222" spans="1:12" ht="22.5">
      <c r="A222" s="9">
        <v>61</v>
      </c>
      <c r="B222" s="10" t="s">
        <v>380</v>
      </c>
      <c r="C222" s="11" t="s">
        <v>381</v>
      </c>
      <c r="D222" s="10" t="s">
        <v>59</v>
      </c>
      <c r="E222" s="55">
        <v>1</v>
      </c>
      <c r="F222" s="55"/>
      <c r="G222" s="56"/>
      <c r="H222" s="51"/>
      <c r="I222" s="51"/>
      <c r="J222" s="51"/>
      <c r="K222" s="51">
        <v>600</v>
      </c>
      <c r="L222" s="51">
        <f>E222*K222</f>
        <v>600</v>
      </c>
    </row>
    <row r="223" spans="2:12" ht="11.25">
      <c r="B223" s="7" t="s">
        <v>382</v>
      </c>
      <c r="C223" s="8" t="s">
        <v>383</v>
      </c>
      <c r="E223" s="53"/>
      <c r="F223" s="53"/>
      <c r="G223" s="50"/>
      <c r="H223" s="50"/>
      <c r="I223" s="50"/>
      <c r="J223" s="50"/>
      <c r="K223" s="50"/>
      <c r="L223" s="50"/>
    </row>
    <row r="224" spans="2:12" ht="22.5">
      <c r="B224" s="7" t="s">
        <v>384</v>
      </c>
      <c r="C224" s="8" t="s">
        <v>385</v>
      </c>
      <c r="E224" s="53"/>
      <c r="F224" s="53"/>
      <c r="G224" s="50"/>
      <c r="H224" s="50"/>
      <c r="I224" s="50"/>
      <c r="J224" s="50"/>
      <c r="K224" s="50"/>
      <c r="L224" s="50"/>
    </row>
    <row r="225" spans="1:12" ht="11.25">
      <c r="A225" s="9">
        <v>62</v>
      </c>
      <c r="B225" s="10" t="s">
        <v>386</v>
      </c>
      <c r="C225" s="11" t="s">
        <v>387</v>
      </c>
      <c r="D225" s="10" t="s">
        <v>59</v>
      </c>
      <c r="E225" s="55">
        <v>1</v>
      </c>
      <c r="F225" s="55"/>
      <c r="G225" s="56"/>
      <c r="H225" s="51"/>
      <c r="I225" s="51"/>
      <c r="J225" s="51"/>
      <c r="K225" s="51">
        <v>1200</v>
      </c>
      <c r="L225" s="51">
        <f>E225*K225</f>
        <v>1200</v>
      </c>
    </row>
    <row r="226" spans="2:12" ht="11.25">
      <c r="B226" s="7" t="s">
        <v>388</v>
      </c>
      <c r="C226" s="8" t="s">
        <v>389</v>
      </c>
      <c r="E226" s="53"/>
      <c r="F226" s="53"/>
      <c r="G226" s="50"/>
      <c r="H226" s="50"/>
      <c r="I226" s="50"/>
      <c r="J226" s="50"/>
      <c r="K226" s="50"/>
      <c r="L226" s="50"/>
    </row>
    <row r="227" spans="1:12" ht="22.5">
      <c r="A227" s="9">
        <v>63</v>
      </c>
      <c r="B227" s="10" t="s">
        <v>390</v>
      </c>
      <c r="C227" s="11" t="s">
        <v>391</v>
      </c>
      <c r="D227" s="10" t="s">
        <v>59</v>
      </c>
      <c r="E227" s="55">
        <v>1</v>
      </c>
      <c r="F227" s="55"/>
      <c r="G227" s="56"/>
      <c r="H227" s="51"/>
      <c r="I227" s="51"/>
      <c r="J227" s="51"/>
      <c r="K227" s="51">
        <v>1800</v>
      </c>
      <c r="L227" s="51">
        <f>E227*K227</f>
        <v>1800</v>
      </c>
    </row>
    <row r="228" spans="2:12" ht="11.25">
      <c r="B228" s="7" t="s">
        <v>392</v>
      </c>
      <c r="C228" s="8" t="s">
        <v>393</v>
      </c>
      <c r="E228" s="53"/>
      <c r="F228" s="53"/>
      <c r="G228" s="50"/>
      <c r="H228" s="50"/>
      <c r="I228" s="50"/>
      <c r="J228" s="50"/>
      <c r="K228" s="50"/>
      <c r="L228" s="50"/>
    </row>
    <row r="229" spans="2:12" ht="22.5">
      <c r="B229" s="7" t="s">
        <v>394</v>
      </c>
      <c r="C229" s="8" t="s">
        <v>395</v>
      </c>
      <c r="E229" s="53"/>
      <c r="F229" s="53"/>
      <c r="G229" s="50"/>
      <c r="H229" s="50"/>
      <c r="I229" s="50"/>
      <c r="J229" s="50"/>
      <c r="K229" s="50"/>
      <c r="L229" s="50"/>
    </row>
    <row r="230" spans="1:12" ht="22.5">
      <c r="A230" s="9">
        <v>64</v>
      </c>
      <c r="B230" s="10" t="s">
        <v>396</v>
      </c>
      <c r="C230" s="11" t="s">
        <v>397</v>
      </c>
      <c r="D230" s="10" t="s">
        <v>59</v>
      </c>
      <c r="E230" s="55">
        <v>1</v>
      </c>
      <c r="F230" s="55"/>
      <c r="G230" s="56"/>
      <c r="H230" s="51"/>
      <c r="I230" s="51"/>
      <c r="J230" s="51"/>
      <c r="K230" s="51">
        <v>2800</v>
      </c>
      <c r="L230" s="51">
        <f>E230*K230</f>
        <v>2800</v>
      </c>
    </row>
    <row r="231" spans="1:12" ht="22.5">
      <c r="A231" s="14">
        <v>65</v>
      </c>
      <c r="B231" s="15" t="s">
        <v>398</v>
      </c>
      <c r="C231" s="16" t="s">
        <v>399</v>
      </c>
      <c r="D231" s="15" t="s">
        <v>59</v>
      </c>
      <c r="E231" s="57">
        <v>1</v>
      </c>
      <c r="F231" s="57"/>
      <c r="G231" s="58"/>
      <c r="H231" s="59"/>
      <c r="I231" s="59"/>
      <c r="J231" s="59"/>
      <c r="K231" s="59">
        <v>400</v>
      </c>
      <c r="L231" s="59">
        <f>E231*K231</f>
        <v>400</v>
      </c>
    </row>
    <row r="232" spans="2:12" ht="22.5">
      <c r="B232" s="7" t="s">
        <v>400</v>
      </c>
      <c r="C232" s="8" t="s">
        <v>401</v>
      </c>
      <c r="E232" s="53"/>
      <c r="F232" s="53"/>
      <c r="G232" s="50"/>
      <c r="H232" s="50"/>
      <c r="I232" s="50"/>
      <c r="J232" s="50"/>
      <c r="K232" s="50"/>
      <c r="L232" s="50"/>
    </row>
    <row r="233" spans="2:12" ht="11.25">
      <c r="B233" s="7" t="s">
        <v>402</v>
      </c>
      <c r="C233" s="8" t="s">
        <v>403</v>
      </c>
      <c r="E233" s="53"/>
      <c r="F233" s="53"/>
      <c r="G233" s="50"/>
      <c r="H233" s="50"/>
      <c r="I233" s="50"/>
      <c r="J233" s="50"/>
      <c r="K233" s="50"/>
      <c r="L233" s="50"/>
    </row>
    <row r="234" spans="2:12" ht="22.5">
      <c r="B234" s="7" t="s">
        <v>404</v>
      </c>
      <c r="C234" s="8" t="s">
        <v>405</v>
      </c>
      <c r="E234" s="53"/>
      <c r="F234" s="53"/>
      <c r="G234" s="50"/>
      <c r="H234" s="50"/>
      <c r="I234" s="50"/>
      <c r="J234" s="50"/>
      <c r="K234" s="50"/>
      <c r="L234" s="50"/>
    </row>
    <row r="235" spans="1:12" ht="22.5">
      <c r="A235" s="9">
        <v>66</v>
      </c>
      <c r="B235" s="10" t="s">
        <v>406</v>
      </c>
      <c r="C235" s="11" t="s">
        <v>407</v>
      </c>
      <c r="D235" s="10" t="s">
        <v>59</v>
      </c>
      <c r="E235" s="55">
        <v>1</v>
      </c>
      <c r="F235" s="55"/>
      <c r="G235" s="56"/>
      <c r="H235" s="51"/>
      <c r="I235" s="51"/>
      <c r="J235" s="51"/>
      <c r="K235" s="51">
        <v>150</v>
      </c>
      <c r="L235" s="51">
        <f>E235*K235</f>
        <v>150</v>
      </c>
    </row>
    <row r="236" spans="2:12" ht="11.25">
      <c r="B236" s="7" t="s">
        <v>408</v>
      </c>
      <c r="C236" s="8" t="s">
        <v>409</v>
      </c>
      <c r="E236" s="53"/>
      <c r="F236" s="53"/>
      <c r="G236" s="50"/>
      <c r="H236" s="50"/>
      <c r="I236" s="50"/>
      <c r="J236" s="50"/>
      <c r="K236" s="50"/>
      <c r="L236" s="50"/>
    </row>
    <row r="237" spans="2:12" ht="11.25">
      <c r="B237" s="7" t="s">
        <v>410</v>
      </c>
      <c r="C237" s="8" t="s">
        <v>411</v>
      </c>
      <c r="E237" s="53"/>
      <c r="F237" s="53"/>
      <c r="G237" s="50"/>
      <c r="H237" s="50"/>
      <c r="I237" s="50"/>
      <c r="J237" s="50"/>
      <c r="K237" s="50"/>
      <c r="L237" s="50"/>
    </row>
    <row r="238" spans="1:12" ht="11.25">
      <c r="A238" s="9">
        <v>67</v>
      </c>
      <c r="B238" s="10" t="s">
        <v>412</v>
      </c>
      <c r="C238" s="11" t="s">
        <v>413</v>
      </c>
      <c r="D238" s="10" t="s">
        <v>59</v>
      </c>
      <c r="E238" s="55">
        <v>1</v>
      </c>
      <c r="F238" s="55"/>
      <c r="G238" s="56"/>
      <c r="H238" s="51"/>
      <c r="I238" s="51"/>
      <c r="J238" s="51"/>
      <c r="K238" s="51">
        <v>300</v>
      </c>
      <c r="L238" s="51">
        <f>E238*K238</f>
        <v>300</v>
      </c>
    </row>
    <row r="239" spans="2:12" ht="22.5">
      <c r="B239" s="7" t="s">
        <v>414</v>
      </c>
      <c r="C239" s="8" t="s">
        <v>415</v>
      </c>
      <c r="E239" s="53"/>
      <c r="F239" s="53"/>
      <c r="G239" s="50"/>
      <c r="H239" s="50"/>
      <c r="I239" s="50"/>
      <c r="J239" s="50"/>
      <c r="K239" s="50"/>
      <c r="L239" s="50"/>
    </row>
    <row r="240" spans="2:12" ht="11.25">
      <c r="B240" s="7" t="s">
        <v>416</v>
      </c>
      <c r="C240" s="8" t="s">
        <v>417</v>
      </c>
      <c r="E240" s="53"/>
      <c r="F240" s="53"/>
      <c r="G240" s="50"/>
      <c r="H240" s="50"/>
      <c r="I240" s="50"/>
      <c r="J240" s="50"/>
      <c r="K240" s="50"/>
      <c r="L240" s="50"/>
    </row>
    <row r="241" spans="1:12" ht="45">
      <c r="A241" s="9">
        <v>68</v>
      </c>
      <c r="B241" s="10" t="s">
        <v>418</v>
      </c>
      <c r="C241" s="11" t="s">
        <v>419</v>
      </c>
      <c r="D241" s="10" t="s">
        <v>59</v>
      </c>
      <c r="E241" s="55">
        <v>1</v>
      </c>
      <c r="F241" s="55"/>
      <c r="G241" s="56"/>
      <c r="H241" s="51"/>
      <c r="I241" s="51"/>
      <c r="J241" s="51"/>
      <c r="K241" s="51">
        <v>840</v>
      </c>
      <c r="L241" s="51">
        <f>E241*K241</f>
        <v>840</v>
      </c>
    </row>
    <row r="242" spans="2:12" ht="11.25">
      <c r="B242" s="7" t="s">
        <v>420</v>
      </c>
      <c r="C242" s="8" t="s">
        <v>421</v>
      </c>
      <c r="E242" s="53"/>
      <c r="F242" s="53"/>
      <c r="G242" s="50"/>
      <c r="H242" s="50"/>
      <c r="I242" s="50"/>
      <c r="J242" s="50"/>
      <c r="K242" s="50"/>
      <c r="L242" s="50"/>
    </row>
    <row r="243" spans="2:12" ht="11.25">
      <c r="B243" s="7" t="s">
        <v>422</v>
      </c>
      <c r="C243" s="8" t="s">
        <v>423</v>
      </c>
      <c r="E243" s="53"/>
      <c r="F243" s="53"/>
      <c r="G243" s="50"/>
      <c r="H243" s="50"/>
      <c r="I243" s="50"/>
      <c r="J243" s="50"/>
      <c r="K243" s="50"/>
      <c r="L243" s="50"/>
    </row>
    <row r="244" spans="1:12" ht="22.5">
      <c r="A244" s="9">
        <v>69</v>
      </c>
      <c r="B244" s="10" t="s">
        <v>424</v>
      </c>
      <c r="C244" s="11" t="s">
        <v>425</v>
      </c>
      <c r="D244" s="10" t="s">
        <v>59</v>
      </c>
      <c r="E244" s="55">
        <v>1</v>
      </c>
      <c r="F244" s="55"/>
      <c r="G244" s="56"/>
      <c r="H244" s="51"/>
      <c r="I244" s="51"/>
      <c r="J244" s="51"/>
      <c r="K244" s="51">
        <v>420</v>
      </c>
      <c r="L244" s="51">
        <f>E244*K244</f>
        <v>420</v>
      </c>
    </row>
    <row r="245" spans="5:12" ht="11.25">
      <c r="E245" s="53"/>
      <c r="F245" s="53"/>
      <c r="G245" s="50"/>
      <c r="H245" s="50"/>
      <c r="I245" s="50"/>
      <c r="J245" s="50"/>
      <c r="K245" s="50"/>
      <c r="L245" s="50"/>
    </row>
    <row r="246" spans="3:12" s="28" customFormat="1" ht="24" customHeight="1">
      <c r="C246" s="85" t="s">
        <v>428</v>
      </c>
      <c r="D246" s="86"/>
      <c r="E246" s="86"/>
      <c r="F246" s="86"/>
      <c r="G246" s="86"/>
      <c r="H246" s="34"/>
      <c r="I246" s="34"/>
      <c r="J246" s="34"/>
      <c r="K246" s="36"/>
      <c r="L246" s="48">
        <f>SUM(L211:L245)</f>
        <v>13130</v>
      </c>
    </row>
    <row r="247" spans="3:12" s="23" customFormat="1" ht="12">
      <c r="C247" s="24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3:12" s="29" customFormat="1" ht="36" customHeight="1">
      <c r="C248" s="82" t="s">
        <v>429</v>
      </c>
      <c r="D248" s="83"/>
      <c r="E248" s="83"/>
      <c r="F248" s="83"/>
      <c r="G248" s="83"/>
      <c r="H248" s="83"/>
      <c r="I248" s="83"/>
      <c r="J248" s="83"/>
      <c r="K248" s="83"/>
      <c r="L248" s="84"/>
    </row>
    <row r="249" spans="3:12" s="29" customFormat="1" ht="36" customHeight="1">
      <c r="C249" s="85" t="s">
        <v>452</v>
      </c>
      <c r="D249" s="86"/>
      <c r="E249" s="86"/>
      <c r="F249" s="86"/>
      <c r="G249" s="86"/>
      <c r="H249" s="34"/>
      <c r="I249" s="34"/>
      <c r="J249" s="34"/>
      <c r="K249" s="34"/>
      <c r="L249" s="35">
        <f>L205</f>
        <v>0</v>
      </c>
    </row>
    <row r="250" spans="3:12" s="29" customFormat="1" ht="36" customHeight="1">
      <c r="C250" s="87" t="s">
        <v>453</v>
      </c>
      <c r="D250" s="88"/>
      <c r="E250" s="88"/>
      <c r="F250" s="88"/>
      <c r="G250" s="88"/>
      <c r="H250" s="38"/>
      <c r="I250" s="38"/>
      <c r="J250" s="38"/>
      <c r="K250" s="38"/>
      <c r="L250" s="35">
        <v>610155.7</v>
      </c>
    </row>
    <row r="251" spans="3:16" s="29" customFormat="1" ht="36" customHeight="1">
      <c r="C251" s="85" t="s">
        <v>450</v>
      </c>
      <c r="D251" s="86"/>
      <c r="E251" s="86"/>
      <c r="F251" s="86"/>
      <c r="G251" s="86"/>
      <c r="H251" s="34"/>
      <c r="I251" s="34"/>
      <c r="J251" s="34"/>
      <c r="K251" s="36"/>
      <c r="L251" s="77">
        <f>((L250-L249)/L250)</f>
        <v>1</v>
      </c>
      <c r="P251" s="30"/>
    </row>
    <row r="252" spans="3:12" s="29" customFormat="1" ht="36" customHeight="1">
      <c r="C252" s="85" t="s">
        <v>430</v>
      </c>
      <c r="D252" s="86"/>
      <c r="E252" s="86"/>
      <c r="F252" s="86"/>
      <c r="G252" s="86"/>
      <c r="H252" s="34"/>
      <c r="I252" s="34"/>
      <c r="J252" s="34"/>
      <c r="K252" s="34"/>
      <c r="L252" s="35">
        <f>L246</f>
        <v>13130</v>
      </c>
    </row>
    <row r="253" spans="3:12" s="29" customFormat="1" ht="36" customHeight="1">
      <c r="C253" s="99" t="s">
        <v>431</v>
      </c>
      <c r="D253" s="100"/>
      <c r="E253" s="100"/>
      <c r="F253" s="100"/>
      <c r="G253" s="100"/>
      <c r="H253" s="39"/>
      <c r="I253" s="39"/>
      <c r="J253" s="39"/>
      <c r="K253" s="39"/>
      <c r="L253" s="35" t="str">
        <f>+IF(L249&lt;=0,"-",L252+L249)</f>
        <v>-</v>
      </c>
    </row>
    <row r="254" spans="3:12" s="29" customFormat="1" ht="36" customHeight="1">
      <c r="C254" s="108" t="s">
        <v>451</v>
      </c>
      <c r="D254" s="109"/>
      <c r="E254" s="109"/>
      <c r="F254" s="109"/>
      <c r="G254" s="109"/>
      <c r="H254" s="109"/>
      <c r="I254" s="109"/>
      <c r="J254" s="78"/>
      <c r="K254" s="49"/>
      <c r="L254" s="75"/>
    </row>
    <row r="255" spans="3:12" s="23" customFormat="1" ht="12">
      <c r="C255" s="24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3:12" s="23" customFormat="1" ht="12">
      <c r="C256" s="24"/>
      <c r="D256" s="24"/>
      <c r="E256" s="24"/>
      <c r="F256" s="24"/>
      <c r="G256" s="24"/>
      <c r="H256" s="24"/>
      <c r="I256" s="24"/>
      <c r="J256" s="24"/>
      <c r="K256" s="24"/>
      <c r="L256" s="24"/>
    </row>
    <row r="257" s="23" customFormat="1" ht="12">
      <c r="C257" s="27" t="s">
        <v>432</v>
      </c>
    </row>
    <row r="258" spans="3:12" s="23" customFormat="1" ht="36" customHeight="1">
      <c r="C258" s="76"/>
      <c r="D258" s="76"/>
      <c r="E258" s="76"/>
      <c r="F258" s="76"/>
      <c r="G258" s="76"/>
      <c r="H258" s="76"/>
      <c r="I258" s="76"/>
      <c r="J258" s="76"/>
      <c r="K258" s="76"/>
      <c r="L258" s="76"/>
    </row>
    <row r="259" spans="3:12" s="23" customFormat="1" ht="12">
      <c r="C259" s="110" t="s">
        <v>0</v>
      </c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3:12" s="23" customFormat="1" ht="48" customHeight="1"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3:12" s="23" customFormat="1" ht="12">
      <c r="C261" s="110" t="s">
        <v>1</v>
      </c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3:12" s="23" customFormat="1" ht="48" customHeight="1"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3:12" s="23" customFormat="1" ht="12">
      <c r="C263" s="110" t="s">
        <v>2</v>
      </c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3:12" s="23" customFormat="1" ht="48" customHeight="1">
      <c r="C264" s="81"/>
      <c r="D264" s="81"/>
      <c r="E264" s="81"/>
      <c r="F264" s="81"/>
      <c r="G264" s="81"/>
      <c r="H264" s="81"/>
      <c r="I264" s="81"/>
      <c r="J264" s="81"/>
      <c r="K264" s="81"/>
      <c r="L264" s="81"/>
    </row>
    <row r="265" spans="3:12" s="23" customFormat="1" ht="12">
      <c r="C265" s="31"/>
      <c r="D265" s="31"/>
      <c r="E265" s="31"/>
      <c r="F265" s="31"/>
      <c r="G265" s="31"/>
      <c r="H265" s="31"/>
      <c r="I265" s="31"/>
      <c r="J265" s="31"/>
      <c r="K265" s="31"/>
      <c r="L265" s="31"/>
    </row>
    <row r="266" spans="3:12" s="23" customFormat="1" ht="24" customHeight="1">
      <c r="C266" s="80"/>
      <c r="D266" s="80"/>
      <c r="E266" s="80"/>
      <c r="F266" s="80"/>
      <c r="G266" s="80"/>
      <c r="H266" s="80"/>
      <c r="I266" s="80"/>
      <c r="J266" s="80"/>
      <c r="K266" s="80"/>
      <c r="L266" s="80"/>
    </row>
    <row r="267" spans="3:12" s="23" customFormat="1" ht="12">
      <c r="C267" s="31"/>
      <c r="D267" s="31"/>
      <c r="E267" s="31"/>
      <c r="F267" s="31"/>
      <c r="G267" s="31"/>
      <c r="H267" s="31"/>
      <c r="I267" s="31"/>
      <c r="J267" s="31"/>
      <c r="K267" s="31"/>
      <c r="L267" s="31"/>
    </row>
    <row r="268" spans="3:12" s="23" customFormat="1" ht="24" customHeight="1">
      <c r="C268" s="80"/>
      <c r="D268" s="80"/>
      <c r="E268" s="80"/>
      <c r="F268" s="80"/>
      <c r="G268" s="80"/>
      <c r="H268" s="80"/>
      <c r="I268" s="80"/>
      <c r="J268" s="80"/>
      <c r="K268" s="80"/>
      <c r="L268" s="80"/>
    </row>
    <row r="269" spans="3:12" s="23" customFormat="1" ht="12">
      <c r="C269" s="31"/>
      <c r="D269" s="31"/>
      <c r="E269" s="31"/>
      <c r="F269" s="31"/>
      <c r="G269" s="31"/>
      <c r="H269" s="31"/>
      <c r="I269" s="31"/>
      <c r="J269" s="31"/>
      <c r="K269" s="31"/>
      <c r="L269" s="31"/>
    </row>
    <row r="270" spans="3:12" s="23" customFormat="1" ht="24" customHeight="1">
      <c r="C270" s="80"/>
      <c r="D270" s="80"/>
      <c r="E270" s="80"/>
      <c r="F270" s="80"/>
      <c r="G270" s="80"/>
      <c r="H270" s="80"/>
      <c r="I270" s="80"/>
      <c r="J270" s="80"/>
      <c r="K270" s="80"/>
      <c r="L270" s="80"/>
    </row>
  </sheetData>
  <sheetProtection password="C3E9" sheet="1"/>
  <mergeCells count="28">
    <mergeCell ref="C254:I254"/>
    <mergeCell ref="C259:L259"/>
    <mergeCell ref="C263:L263"/>
    <mergeCell ref="C261:L261"/>
    <mergeCell ref="C260:L260"/>
    <mergeCell ref="C262:L262"/>
    <mergeCell ref="C252:G252"/>
    <mergeCell ref="C253:G253"/>
    <mergeCell ref="C251:G251"/>
    <mergeCell ref="A1:L1"/>
    <mergeCell ref="A3:L3"/>
    <mergeCell ref="C205:G205"/>
    <mergeCell ref="C246:G246"/>
    <mergeCell ref="C5:H5"/>
    <mergeCell ref="C6:H6"/>
    <mergeCell ref="C7:H7"/>
    <mergeCell ref="C248:L248"/>
    <mergeCell ref="C249:G249"/>
    <mergeCell ref="C250:G250"/>
    <mergeCell ref="C11:H11"/>
    <mergeCell ref="C12:H12"/>
    <mergeCell ref="I5:L17"/>
    <mergeCell ref="C8:H8"/>
    <mergeCell ref="C9:H9"/>
    <mergeCell ref="C268:L268"/>
    <mergeCell ref="C270:L270"/>
    <mergeCell ref="C266:L266"/>
    <mergeCell ref="C264:L264"/>
  </mergeCells>
  <conditionalFormatting sqref="L258">
    <cfRule type="cellIs" priority="1" dxfId="0" operator="greaterThan" stopIfTrue="1">
      <formula>0</formula>
    </cfRule>
  </conditionalFormatting>
  <printOptions gridLines="1"/>
  <pageMargins left="0.5511811023622047" right="0.3937007874015748" top="0.7" bottom="0.7480314960629921" header="0.5118110236220472" footer="0.5118110236220472"/>
  <pageSetup horizontalDpi="600" verticalDpi="600" orientation="portrait" paperSize="9" scale="65" r:id="rId1"/>
  <headerFooter alignWithMargins="0">
    <oddHeader>&amp;L&amp;"Arial,Fett"Comune di Laives
&amp;R&amp;9Messa in sicurezza del versante sovrastante la SC 40 per Seit dal km 1+200 al km 5+800</oddHeader>
    <oddFooter>&amp;CPagina &amp;P di &amp;N</oddFooter>
  </headerFooter>
  <rowBreaks count="4" manualBreakCount="4">
    <brk id="62" max="10" man="1"/>
    <brk id="114" max="10" man="1"/>
    <brk id="178" max="10" man="1"/>
    <brk id="2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Baurechner K.G.</dc:creator>
  <cp:keywords/>
  <dc:description/>
  <cp:lastModifiedBy>Giorgio Bertoluzza</cp:lastModifiedBy>
  <cp:lastPrinted>2014-05-05T13:11:44Z</cp:lastPrinted>
  <dcterms:created xsi:type="dcterms:W3CDTF">2013-04-04T13:42:46Z</dcterms:created>
  <dcterms:modified xsi:type="dcterms:W3CDTF">2014-05-05T13:26:07Z</dcterms:modified>
  <cp:category/>
  <cp:version/>
  <cp:contentType/>
  <cp:contentStatus/>
</cp:coreProperties>
</file>